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.troiani.INPSSERVIZI\Desktop\"/>
    </mc:Choice>
  </mc:AlternateContent>
  <xr:revisionPtr revIDLastSave="0" documentId="8_{7C7544A0-104B-423E-AE89-680889AD57FB}" xr6:coauthVersionLast="47" xr6:coauthVersionMax="47" xr10:uidLastSave="{00000000-0000-0000-0000-000000000000}"/>
  <bookViews>
    <workbookView xWindow="-98" yWindow="-98" windowWidth="20715" windowHeight="13155" xr2:uid="{B153797E-A08A-470D-AC24-943237CED2B3}"/>
  </bookViews>
  <sheets>
    <sheet name="INDICATORE III trim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H3" i="1" s="1"/>
  <c r="G4" i="1"/>
  <c r="G5" i="1"/>
  <c r="G6" i="1"/>
  <c r="H6" i="1" s="1"/>
  <c r="G7" i="1"/>
  <c r="G8" i="1"/>
  <c r="G9" i="1"/>
  <c r="G10" i="1"/>
  <c r="H10" i="1" s="1"/>
  <c r="G11" i="1"/>
  <c r="G12" i="1"/>
  <c r="G13" i="1"/>
  <c r="G14" i="1"/>
  <c r="H14" i="1" s="1"/>
  <c r="G15" i="1"/>
  <c r="G16" i="1"/>
  <c r="G17" i="1"/>
  <c r="G18" i="1"/>
  <c r="H18" i="1" s="1"/>
  <c r="G19" i="1"/>
  <c r="G20" i="1"/>
  <c r="G21" i="1"/>
  <c r="H21" i="1" s="1"/>
  <c r="G22" i="1"/>
  <c r="H22" i="1" s="1"/>
  <c r="G23" i="1"/>
  <c r="G24" i="1"/>
  <c r="G25" i="1"/>
  <c r="H25" i="1" s="1"/>
  <c r="G26" i="1"/>
  <c r="H26" i="1" s="1"/>
  <c r="G27" i="1"/>
  <c r="H27" i="1" s="1"/>
  <c r="G28" i="1"/>
  <c r="G29" i="1"/>
  <c r="G30" i="1"/>
  <c r="H30" i="1" s="1"/>
  <c r="G31" i="1"/>
  <c r="G32" i="1"/>
  <c r="G33" i="1"/>
  <c r="G34" i="1"/>
  <c r="H34" i="1" s="1"/>
  <c r="G35" i="1"/>
  <c r="H35" i="1" s="1"/>
  <c r="G36" i="1"/>
  <c r="G37" i="1"/>
  <c r="G38" i="1"/>
  <c r="H38" i="1" s="1"/>
  <c r="G39" i="1"/>
  <c r="G40" i="1"/>
  <c r="G41" i="1"/>
  <c r="G42" i="1"/>
  <c r="H42" i="1" s="1"/>
  <c r="G43" i="1"/>
  <c r="G44" i="1"/>
  <c r="G45" i="1"/>
  <c r="H45" i="1" s="1"/>
  <c r="G46" i="1"/>
  <c r="H46" i="1" s="1"/>
  <c r="G47" i="1"/>
  <c r="G48" i="1"/>
  <c r="G49" i="1"/>
  <c r="H49" i="1" s="1"/>
  <c r="G2" i="1"/>
  <c r="G50" i="1" s="1"/>
  <c r="H4" i="1"/>
  <c r="H5" i="1"/>
  <c r="H7" i="1"/>
  <c r="H8" i="1"/>
  <c r="H9" i="1"/>
  <c r="H11" i="1"/>
  <c r="H12" i="1"/>
  <c r="H13" i="1"/>
  <c r="H15" i="1"/>
  <c r="H16" i="1"/>
  <c r="H17" i="1"/>
  <c r="H19" i="1"/>
  <c r="H20" i="1"/>
  <c r="H23" i="1"/>
  <c r="H24" i="1"/>
  <c r="H28" i="1"/>
  <c r="H29" i="1"/>
  <c r="H31" i="1"/>
  <c r="H32" i="1"/>
  <c r="H33" i="1"/>
  <c r="H36" i="1"/>
  <c r="H37" i="1"/>
  <c r="H39" i="1"/>
  <c r="H40" i="1"/>
  <c r="H41" i="1"/>
  <c r="H43" i="1"/>
  <c r="H44" i="1"/>
  <c r="H47" i="1"/>
  <c r="H48" i="1"/>
  <c r="E50" i="1"/>
  <c r="H2" i="1" l="1"/>
  <c r="H50" i="1"/>
  <c r="H52" i="1" s="1"/>
</calcChain>
</file>

<file path=xl/sharedStrings.xml><?xml version="1.0" encoding="utf-8"?>
<sst xmlns="http://schemas.openxmlformats.org/spreadsheetml/2006/main" count="132" uniqueCount="94">
  <si>
    <t>Numero Fattura</t>
  </si>
  <si>
    <t>Fornitore</t>
  </si>
  <si>
    <t>Natura della spesa</t>
  </si>
  <si>
    <t>M46586</t>
  </si>
  <si>
    <t>EDENRED ITALIA Srl</t>
  </si>
  <si>
    <t>Buoni pasto</t>
  </si>
  <si>
    <t>Poste Italiane S.p.A.</t>
  </si>
  <si>
    <t>Spese postali</t>
  </si>
  <si>
    <t>UMANA S.P.A.</t>
  </si>
  <si>
    <t>Somministrazione</t>
  </si>
  <si>
    <t>E-592</t>
  </si>
  <si>
    <t>DigitalPA S.r.l.</t>
  </si>
  <si>
    <t>Licenza d'uso software</t>
  </si>
  <si>
    <t>VVA/22008714</t>
  </si>
  <si>
    <t>Infocamere</t>
  </si>
  <si>
    <t>Accesso a banche dati</t>
  </si>
  <si>
    <t>INFORMATION WORKERS GROUP S.r.l.</t>
  </si>
  <si>
    <t>Licenza informatica</t>
  </si>
  <si>
    <t>Alessandro Bellini</t>
  </si>
  <si>
    <t>consulenze professionali</t>
  </si>
  <si>
    <t>5/C4</t>
  </si>
  <si>
    <t>Italway S.r.l.</t>
  </si>
  <si>
    <t>Rinnovo licenza informatica</t>
  </si>
  <si>
    <t xml:space="preserve"> 2022240-FE</t>
  </si>
  <si>
    <t>I. &amp; S. T. SRL</t>
  </si>
  <si>
    <t>Postalizzazione</t>
  </si>
  <si>
    <t>M47413</t>
  </si>
  <si>
    <t>Buoni Pasto</t>
  </si>
  <si>
    <t>OMNE OFFICIO S.r.l.s.</t>
  </si>
  <si>
    <t>Facchinaggio</t>
  </si>
  <si>
    <t>2022T000603643</t>
  </si>
  <si>
    <t>Wind Tre S.p.A.</t>
  </si>
  <si>
    <t>telefonia</t>
  </si>
  <si>
    <t>1381/00</t>
  </si>
  <si>
    <t>STUDIO 81 DATA SYSTEMS S.R.L._x000D_</t>
  </si>
  <si>
    <t>Implementazione e formazione gestionali di contabilità \ modulo HR</t>
  </si>
  <si>
    <t>229/001</t>
  </si>
  <si>
    <t>EWICO SRL</t>
  </si>
  <si>
    <t xml:space="preserve">Conguaglio saldate/stornate
</t>
  </si>
  <si>
    <t>IRIDEOS S.p.a.</t>
  </si>
  <si>
    <t>Servizi internet</t>
  </si>
  <si>
    <t>22BS0001989</t>
  </si>
  <si>
    <t>Aruba S.p.a.</t>
  </si>
  <si>
    <t>Domini</t>
  </si>
  <si>
    <t>2022 538</t>
  </si>
  <si>
    <t>SICAB TELECOMUNICAZIONI SRL</t>
  </si>
  <si>
    <t>Bene strumentale</t>
  </si>
  <si>
    <t>PROTIVITI SRL</t>
  </si>
  <si>
    <t>Consulenze professionali</t>
  </si>
  <si>
    <t>GDS SERVICES S.R.L.</t>
  </si>
  <si>
    <t>Sicurezza sui luoghi di lavoro d.lgs 81/2008</t>
  </si>
  <si>
    <t>Canone licenza informatica</t>
  </si>
  <si>
    <t>17/2022</t>
  </si>
  <si>
    <t>AVV. VARI EMANUELE</t>
  </si>
  <si>
    <t>KPMG Advisory S.p.A</t>
  </si>
  <si>
    <t>2858/22</t>
  </si>
  <si>
    <t>TECNOPRINT SRL</t>
  </si>
  <si>
    <t>Noleggio stampante</t>
  </si>
  <si>
    <t xml:space="preserve">2022F000278630 </t>
  </si>
  <si>
    <t>E/698</t>
  </si>
  <si>
    <t>formazione personale</t>
  </si>
  <si>
    <t>2/743</t>
  </si>
  <si>
    <t>DIDATTICA TOSCANA S.R.L.</t>
  </si>
  <si>
    <t>cancelleria</t>
  </si>
  <si>
    <t>KYOCERA</t>
  </si>
  <si>
    <t xml:space="preserve">405/00 </t>
  </si>
  <si>
    <t>ENZO DE FUSCO LABOUR LAW</t>
  </si>
  <si>
    <t>1630/00</t>
  </si>
  <si>
    <t>AO011846140</t>
  </si>
  <si>
    <t>Vodafone Italia spa</t>
  </si>
  <si>
    <t>1047-</t>
  </si>
  <si>
    <t xml:space="preserve">ISTITUTO NAZIONALE PREVIDENZA SOCIALE </t>
  </si>
  <si>
    <t>Affitto sala corsi</t>
  </si>
  <si>
    <t xml:space="preserve"> FARMACIE VITTORIA SRL</t>
  </si>
  <si>
    <t>DPI</t>
  </si>
  <si>
    <t>M48408</t>
  </si>
  <si>
    <t>GUGLIELMI FABIO</t>
  </si>
  <si>
    <t>36/00</t>
  </si>
  <si>
    <t>FUSO RICCARDO</t>
  </si>
  <si>
    <t>GEBBIA BORTOLOTTO</t>
  </si>
  <si>
    <t>STUDIO 81 DATA SYSTEMS S.R.L.</t>
  </si>
  <si>
    <t>Stefano La Placa</t>
  </si>
  <si>
    <t>AO015724252</t>
  </si>
  <si>
    <t>CAIRORCS Madia spa</t>
  </si>
  <si>
    <t>ricerca personale</t>
  </si>
  <si>
    <t>denominatore</t>
  </si>
  <si>
    <t>numeratore</t>
  </si>
  <si>
    <t>indicatore</t>
  </si>
  <si>
    <t>Data Scadenza</t>
  </si>
  <si>
    <t>Importo pagato</t>
  </si>
  <si>
    <t>Data Pagamento</t>
  </si>
  <si>
    <t>Numeratore</t>
  </si>
  <si>
    <t>Data Fattura</t>
  </si>
  <si>
    <t>Ritardo in giorni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</si>
</sst>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-#,##0.00\ ;&quot; -&quot;#\ ;@\ "/>
  </numFmts>
  <fonts count="7" x14ac:knownFonts="1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164" fontId="3" fillId="0" borderId="0" xfId="1" applyFont="1" applyFill="1" applyBorder="1" applyAlignment="1" applyProtection="1"/>
    <xf numFmtId="0" fontId="0" fillId="0" borderId="0" xfId="0" applyAlignment="1">
      <alignment horizontal="right"/>
    </xf>
    <xf numFmtId="14" fontId="0" fillId="0" borderId="0" xfId="0" applyNumberFormat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/>
    <xf numFmtId="14" fontId="5" fillId="2" borderId="2" xfId="0" applyNumberFormat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4" fontId="5" fillId="2" borderId="2" xfId="0" applyNumberFormat="1" applyFont="1" applyFill="1" applyBorder="1"/>
    <xf numFmtId="164" fontId="3" fillId="2" borderId="2" xfId="1" applyNumberFormat="1" applyFont="1" applyFill="1" applyBorder="1" applyAlignment="1"/>
    <xf numFmtId="14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4" fontId="3" fillId="0" borderId="0" xfId="1" applyNumberFormat="1" applyFont="1" applyBorder="1" applyAlignment="1"/>
    <xf numFmtId="14" fontId="5" fillId="2" borderId="0" xfId="0" applyNumberFormat="1" applyFont="1" applyFill="1"/>
    <xf numFmtId="0" fontId="5" fillId="2" borderId="0" xfId="0" applyFont="1" applyFill="1" applyAlignment="1">
      <alignment horizontal="right"/>
    </xf>
    <xf numFmtId="4" fontId="5" fillId="2" borderId="0" xfId="0" applyNumberFormat="1" applyFont="1" applyFill="1"/>
    <xf numFmtId="164" fontId="3" fillId="2" borderId="0" xfId="1" applyNumberFormat="1" applyFont="1" applyFill="1" applyBorder="1" applyAlignment="1"/>
    <xf numFmtId="14" fontId="4" fillId="0" borderId="0" xfId="0" applyNumberFormat="1" applyFont="1"/>
    <xf numFmtId="14" fontId="4" fillId="2" borderId="0" xfId="0" applyNumberFormat="1" applyFont="1" applyFill="1"/>
    <xf numFmtId="0" fontId="5" fillId="0" borderId="0" xfId="0" applyFont="1" applyAlignment="1">
      <alignment horizontal="right" vertical="top" wrapText="1"/>
    </xf>
    <xf numFmtId="1" fontId="5" fillId="2" borderId="0" xfId="0" applyNumberFormat="1" applyFont="1" applyFill="1" applyAlignment="1">
      <alignment horizontal="right"/>
    </xf>
    <xf numFmtId="2" fontId="5" fillId="2" borderId="0" xfId="0" applyNumberFormat="1" applyFont="1" applyFill="1"/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164" fontId="1" fillId="2" borderId="1" xfId="1" applyNumberFormat="1" applyFont="1" applyFill="1" applyBorder="1" applyAlignment="1"/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BB15-5A89-409D-A60C-AEF7B2F1177D}">
  <sheetPr>
    <pageSetUpPr fitToPage="1"/>
  </sheetPr>
  <dimension ref="A1:I52"/>
  <sheetViews>
    <sheetView tabSelected="1" zoomScaleNormal="100" workbookViewId="0">
      <pane ySplit="1" topLeftCell="A8" activePane="bottomLeft" state="frozen"/>
      <selection pane="bottomLeft" activeCell="D14" sqref="D14"/>
    </sheetView>
  </sheetViews>
  <sheetFormatPr defaultColWidth="8.73046875" defaultRowHeight="14.25" x14ac:dyDescent="0.45"/>
  <cols>
    <col min="1" max="1" width="13.86328125" style="4" bestFit="1" customWidth="1"/>
    <col min="2" max="2" width="24.3984375" style="3" bestFit="1" customWidth="1"/>
    <col min="3" max="3" width="42.265625" bestFit="1" customWidth="1"/>
    <col min="4" max="4" width="14.86328125" style="4" customWidth="1"/>
    <col min="5" max="5" width="14.59765625" customWidth="1"/>
    <col min="6" max="6" width="15.265625" style="4" customWidth="1"/>
    <col min="7" max="7" width="17.1328125" customWidth="1"/>
    <col min="8" max="8" width="17.265625" style="2" customWidth="1"/>
    <col min="9" max="9" width="58" style="1" bestFit="1" customWidth="1"/>
  </cols>
  <sheetData>
    <row r="1" spans="1:9" s="33" customFormat="1" x14ac:dyDescent="0.35">
      <c r="A1" s="29" t="s">
        <v>92</v>
      </c>
      <c r="B1" s="30" t="s">
        <v>0</v>
      </c>
      <c r="C1" s="30" t="s">
        <v>1</v>
      </c>
      <c r="D1" s="29" t="s">
        <v>88</v>
      </c>
      <c r="E1" s="30" t="s">
        <v>89</v>
      </c>
      <c r="F1" s="29" t="s">
        <v>90</v>
      </c>
      <c r="G1" s="30" t="s">
        <v>93</v>
      </c>
      <c r="H1" s="31" t="s">
        <v>91</v>
      </c>
      <c r="I1" s="32" t="s">
        <v>2</v>
      </c>
    </row>
    <row r="2" spans="1:9" x14ac:dyDescent="0.45">
      <c r="A2" s="8">
        <v>44713</v>
      </c>
      <c r="B2" s="9" t="s">
        <v>3</v>
      </c>
      <c r="C2" s="10" t="s">
        <v>4</v>
      </c>
      <c r="D2" s="8">
        <v>44758</v>
      </c>
      <c r="E2" s="11">
        <v>6459.75</v>
      </c>
      <c r="F2" s="8">
        <v>44740</v>
      </c>
      <c r="G2" s="10">
        <f>F2-D2</f>
        <v>-18</v>
      </c>
      <c r="H2" s="12">
        <f>E2*G2</f>
        <v>-116275.5</v>
      </c>
      <c r="I2" s="10" t="s">
        <v>5</v>
      </c>
    </row>
    <row r="3" spans="1:9" x14ac:dyDescent="0.45">
      <c r="A3" s="13">
        <v>44721</v>
      </c>
      <c r="B3" s="14">
        <v>3220245933</v>
      </c>
      <c r="C3" s="6" t="s">
        <v>6</v>
      </c>
      <c r="D3" s="13">
        <v>44751</v>
      </c>
      <c r="E3" s="15">
        <v>3.66</v>
      </c>
      <c r="F3" s="13">
        <v>44750</v>
      </c>
      <c r="G3" s="6">
        <f t="shared" ref="G3:G49" si="0">F3-D3</f>
        <v>-1</v>
      </c>
      <c r="H3" s="16">
        <f t="shared" ref="H3:H49" si="1">E3*G3</f>
        <v>-3.66</v>
      </c>
      <c r="I3" s="6" t="s">
        <v>7</v>
      </c>
    </row>
    <row r="4" spans="1:9" x14ac:dyDescent="0.45">
      <c r="A4" s="17">
        <v>44722</v>
      </c>
      <c r="B4" s="18">
        <v>43505</v>
      </c>
      <c r="C4" s="5" t="s">
        <v>8</v>
      </c>
      <c r="D4" s="17">
        <v>44752</v>
      </c>
      <c r="E4" s="19">
        <v>19229.39</v>
      </c>
      <c r="F4" s="17">
        <v>44750</v>
      </c>
      <c r="G4" s="5">
        <f t="shared" si="0"/>
        <v>-2</v>
      </c>
      <c r="H4" s="20">
        <f t="shared" si="1"/>
        <v>-38458.78</v>
      </c>
      <c r="I4" s="5" t="s">
        <v>9</v>
      </c>
    </row>
    <row r="5" spans="1:9" x14ac:dyDescent="0.45">
      <c r="A5" s="21">
        <v>44733</v>
      </c>
      <c r="B5" s="14" t="s">
        <v>10</v>
      </c>
      <c r="C5" s="6" t="s">
        <v>11</v>
      </c>
      <c r="D5" s="13">
        <v>44763</v>
      </c>
      <c r="E5" s="15">
        <v>3283.6</v>
      </c>
      <c r="F5" s="13">
        <v>44763</v>
      </c>
      <c r="G5" s="6">
        <f t="shared" si="0"/>
        <v>0</v>
      </c>
      <c r="H5" s="16">
        <f t="shared" si="1"/>
        <v>0</v>
      </c>
      <c r="I5" s="6" t="s">
        <v>12</v>
      </c>
    </row>
    <row r="6" spans="1:9" x14ac:dyDescent="0.45">
      <c r="A6" s="22">
        <v>44735</v>
      </c>
      <c r="B6" s="18" t="s">
        <v>13</v>
      </c>
      <c r="C6" s="5" t="s">
        <v>14</v>
      </c>
      <c r="D6" s="17">
        <v>44765</v>
      </c>
      <c r="E6" s="19">
        <v>6.1</v>
      </c>
      <c r="F6" s="17">
        <v>44776</v>
      </c>
      <c r="G6" s="5">
        <f t="shared" si="0"/>
        <v>11</v>
      </c>
      <c r="H6" s="20">
        <f t="shared" si="1"/>
        <v>67.099999999999994</v>
      </c>
      <c r="I6" s="5" t="s">
        <v>15</v>
      </c>
    </row>
    <row r="7" spans="1:9" x14ac:dyDescent="0.45">
      <c r="A7" s="13">
        <v>44739</v>
      </c>
      <c r="B7" s="14">
        <v>1734</v>
      </c>
      <c r="C7" s="6" t="s">
        <v>16</v>
      </c>
      <c r="D7" s="13">
        <v>44769</v>
      </c>
      <c r="E7" s="15">
        <v>168</v>
      </c>
      <c r="F7" s="13">
        <v>44770</v>
      </c>
      <c r="G7" s="6">
        <f t="shared" si="0"/>
        <v>1</v>
      </c>
      <c r="H7" s="16">
        <f t="shared" si="1"/>
        <v>168</v>
      </c>
      <c r="I7" s="6" t="s">
        <v>17</v>
      </c>
    </row>
    <row r="8" spans="1:9" x14ac:dyDescent="0.45">
      <c r="A8" s="17">
        <v>44740</v>
      </c>
      <c r="B8" s="18">
        <v>1794</v>
      </c>
      <c r="C8" s="5" t="s">
        <v>16</v>
      </c>
      <c r="D8" s="17">
        <v>44770</v>
      </c>
      <c r="E8" s="19">
        <v>88.05</v>
      </c>
      <c r="F8" s="17">
        <v>44770</v>
      </c>
      <c r="G8" s="5">
        <f t="shared" si="0"/>
        <v>0</v>
      </c>
      <c r="H8" s="20">
        <f t="shared" si="1"/>
        <v>0</v>
      </c>
      <c r="I8" s="5" t="s">
        <v>17</v>
      </c>
    </row>
    <row r="9" spans="1:9" x14ac:dyDescent="0.45">
      <c r="A9" s="13">
        <v>44739</v>
      </c>
      <c r="B9" s="14">
        <v>10</v>
      </c>
      <c r="C9" s="6" t="s">
        <v>18</v>
      </c>
      <c r="D9" s="13">
        <v>44743</v>
      </c>
      <c r="E9" s="15">
        <v>4420</v>
      </c>
      <c r="F9" s="13">
        <v>44760</v>
      </c>
      <c r="G9" s="6">
        <f t="shared" si="0"/>
        <v>17</v>
      </c>
      <c r="H9" s="16">
        <f t="shared" si="1"/>
        <v>75140</v>
      </c>
      <c r="I9" s="6" t="s">
        <v>19</v>
      </c>
    </row>
    <row r="10" spans="1:9" x14ac:dyDescent="0.45">
      <c r="A10" s="17">
        <v>44742</v>
      </c>
      <c r="B10" s="18" t="s">
        <v>20</v>
      </c>
      <c r="C10" s="5" t="s">
        <v>21</v>
      </c>
      <c r="D10" s="17">
        <v>44773</v>
      </c>
      <c r="E10" s="19">
        <v>816</v>
      </c>
      <c r="F10" s="17">
        <v>44770</v>
      </c>
      <c r="G10" s="5">
        <f t="shared" si="0"/>
        <v>-3</v>
      </c>
      <c r="H10" s="20">
        <f t="shared" si="1"/>
        <v>-2448</v>
      </c>
      <c r="I10" s="5" t="s">
        <v>22</v>
      </c>
    </row>
    <row r="11" spans="1:9" x14ac:dyDescent="0.45">
      <c r="A11" s="13">
        <v>44742</v>
      </c>
      <c r="B11" s="14" t="s">
        <v>23</v>
      </c>
      <c r="C11" s="6" t="s">
        <v>24</v>
      </c>
      <c r="D11" s="13">
        <v>44773</v>
      </c>
      <c r="E11" s="15">
        <v>540</v>
      </c>
      <c r="F11" s="13">
        <v>44770</v>
      </c>
      <c r="G11" s="6">
        <f t="shared" si="0"/>
        <v>-3</v>
      </c>
      <c r="H11" s="16">
        <f t="shared" si="1"/>
        <v>-1620</v>
      </c>
      <c r="I11" s="6" t="s">
        <v>25</v>
      </c>
    </row>
    <row r="12" spans="1:9" x14ac:dyDescent="0.45">
      <c r="A12" s="17">
        <v>44743</v>
      </c>
      <c r="B12" s="18" t="s">
        <v>26</v>
      </c>
      <c r="C12" s="5" t="s">
        <v>4</v>
      </c>
      <c r="D12" s="17">
        <v>44788</v>
      </c>
      <c r="E12" s="19">
        <v>6162.21</v>
      </c>
      <c r="F12" s="17">
        <v>44778</v>
      </c>
      <c r="G12" s="5">
        <f t="shared" si="0"/>
        <v>-10</v>
      </c>
      <c r="H12" s="20">
        <f t="shared" si="1"/>
        <v>-61622.1</v>
      </c>
      <c r="I12" s="5" t="s">
        <v>27</v>
      </c>
    </row>
    <row r="13" spans="1:9" x14ac:dyDescent="0.45">
      <c r="A13" s="13">
        <v>44746</v>
      </c>
      <c r="B13" s="14">
        <v>51</v>
      </c>
      <c r="C13" s="6" t="s">
        <v>28</v>
      </c>
      <c r="D13" s="13">
        <v>44746</v>
      </c>
      <c r="E13" s="15">
        <v>1050</v>
      </c>
      <c r="F13" s="13">
        <v>44760</v>
      </c>
      <c r="G13" s="6">
        <f t="shared" si="0"/>
        <v>14</v>
      </c>
      <c r="H13" s="16">
        <f t="shared" si="1"/>
        <v>14700</v>
      </c>
      <c r="I13" s="6" t="s">
        <v>29</v>
      </c>
    </row>
    <row r="14" spans="1:9" x14ac:dyDescent="0.45">
      <c r="A14" s="17">
        <v>44702</v>
      </c>
      <c r="B14" s="18" t="s">
        <v>30</v>
      </c>
      <c r="C14" s="5" t="s">
        <v>31</v>
      </c>
      <c r="D14" s="17">
        <v>44748</v>
      </c>
      <c r="E14" s="19">
        <v>1240.04</v>
      </c>
      <c r="F14" s="17">
        <v>44748</v>
      </c>
      <c r="G14" s="5">
        <f t="shared" si="0"/>
        <v>0</v>
      </c>
      <c r="H14" s="20">
        <f t="shared" si="1"/>
        <v>0</v>
      </c>
      <c r="I14" s="5" t="s">
        <v>32</v>
      </c>
    </row>
    <row r="15" spans="1:9" x14ac:dyDescent="0.45">
      <c r="A15" s="13">
        <v>44742</v>
      </c>
      <c r="B15" s="14" t="s">
        <v>33</v>
      </c>
      <c r="C15" s="6" t="s">
        <v>34</v>
      </c>
      <c r="D15" s="13">
        <v>44772</v>
      </c>
      <c r="E15" s="15">
        <v>520</v>
      </c>
      <c r="F15" s="13">
        <v>44770</v>
      </c>
      <c r="G15" s="6">
        <f t="shared" si="0"/>
        <v>-2</v>
      </c>
      <c r="H15" s="16">
        <f t="shared" si="1"/>
        <v>-1040</v>
      </c>
      <c r="I15" s="6" t="s">
        <v>35</v>
      </c>
    </row>
    <row r="16" spans="1:9" x14ac:dyDescent="0.45">
      <c r="A16" s="17">
        <v>44742</v>
      </c>
      <c r="B16" s="18" t="s">
        <v>36</v>
      </c>
      <c r="C16" s="5" t="s">
        <v>37</v>
      </c>
      <c r="D16" s="17">
        <v>44773</v>
      </c>
      <c r="E16" s="19">
        <v>19800</v>
      </c>
      <c r="F16" s="17">
        <v>44770</v>
      </c>
      <c r="G16" s="5">
        <f t="shared" si="0"/>
        <v>-3</v>
      </c>
      <c r="H16" s="20">
        <f t="shared" si="1"/>
        <v>-59400</v>
      </c>
      <c r="I16" s="5" t="s">
        <v>19</v>
      </c>
    </row>
    <row r="17" spans="1:9" ht="15" customHeight="1" x14ac:dyDescent="0.45">
      <c r="A17" s="13">
        <v>44740</v>
      </c>
      <c r="B17" s="23" t="s">
        <v>38</v>
      </c>
      <c r="C17" s="6" t="s">
        <v>39</v>
      </c>
      <c r="D17" s="13">
        <v>44773</v>
      </c>
      <c r="E17" s="15">
        <v>2322.4</v>
      </c>
      <c r="F17" s="13">
        <v>44774</v>
      </c>
      <c r="G17" s="6">
        <f t="shared" si="0"/>
        <v>1</v>
      </c>
      <c r="H17" s="16">
        <f t="shared" si="1"/>
        <v>2322.4</v>
      </c>
      <c r="I17" s="6" t="s">
        <v>40</v>
      </c>
    </row>
    <row r="18" spans="1:9" x14ac:dyDescent="0.45">
      <c r="A18" s="17">
        <v>44712</v>
      </c>
      <c r="B18" s="18" t="s">
        <v>41</v>
      </c>
      <c r="C18" s="5" t="s">
        <v>42</v>
      </c>
      <c r="D18" s="17">
        <v>44727</v>
      </c>
      <c r="E18" s="19">
        <v>498.39</v>
      </c>
      <c r="F18" s="17">
        <v>44693</v>
      </c>
      <c r="G18" s="5">
        <f t="shared" si="0"/>
        <v>-34</v>
      </c>
      <c r="H18" s="20">
        <f t="shared" si="1"/>
        <v>-16945.259999999998</v>
      </c>
      <c r="I18" s="5" t="s">
        <v>43</v>
      </c>
    </row>
    <row r="19" spans="1:9" x14ac:dyDescent="0.45">
      <c r="A19" s="13">
        <v>44742</v>
      </c>
      <c r="B19" s="14" t="s">
        <v>44</v>
      </c>
      <c r="C19" s="6" t="s">
        <v>45</v>
      </c>
      <c r="D19" s="13">
        <v>44804</v>
      </c>
      <c r="E19" s="15">
        <v>308.87</v>
      </c>
      <c r="F19" s="13">
        <v>44804</v>
      </c>
      <c r="G19" s="6">
        <f t="shared" si="0"/>
        <v>0</v>
      </c>
      <c r="H19" s="16">
        <f t="shared" si="1"/>
        <v>0</v>
      </c>
      <c r="I19" s="6" t="s">
        <v>46</v>
      </c>
    </row>
    <row r="20" spans="1:9" x14ac:dyDescent="0.45">
      <c r="A20" s="17">
        <v>44755</v>
      </c>
      <c r="B20" s="18">
        <v>220642</v>
      </c>
      <c r="C20" s="5" t="s">
        <v>47</v>
      </c>
      <c r="D20" s="17">
        <v>44785</v>
      </c>
      <c r="E20" s="19">
        <v>10000</v>
      </c>
      <c r="F20" s="17">
        <v>44785</v>
      </c>
      <c r="G20" s="5">
        <f t="shared" si="0"/>
        <v>0</v>
      </c>
      <c r="H20" s="20">
        <f t="shared" si="1"/>
        <v>0</v>
      </c>
      <c r="I20" s="5" t="s">
        <v>48</v>
      </c>
    </row>
    <row r="21" spans="1:9" x14ac:dyDescent="0.45">
      <c r="A21" s="13">
        <v>44755</v>
      </c>
      <c r="B21" s="14">
        <v>811</v>
      </c>
      <c r="C21" s="6" t="s">
        <v>49</v>
      </c>
      <c r="D21" s="13">
        <v>44760</v>
      </c>
      <c r="E21" s="15">
        <v>970</v>
      </c>
      <c r="F21" s="13">
        <v>44763</v>
      </c>
      <c r="G21" s="6">
        <f t="shared" si="0"/>
        <v>3</v>
      </c>
      <c r="H21" s="16">
        <f t="shared" si="1"/>
        <v>2910</v>
      </c>
      <c r="I21" s="6" t="s">
        <v>50</v>
      </c>
    </row>
    <row r="22" spans="1:9" x14ac:dyDescent="0.45">
      <c r="A22" s="17">
        <v>44756</v>
      </c>
      <c r="B22" s="18">
        <v>2064</v>
      </c>
      <c r="C22" s="5" t="s">
        <v>16</v>
      </c>
      <c r="D22" s="17">
        <v>44787</v>
      </c>
      <c r="E22" s="19">
        <v>161.86000000000001</v>
      </c>
      <c r="F22" s="17">
        <v>44789</v>
      </c>
      <c r="G22" s="5">
        <f t="shared" si="0"/>
        <v>2</v>
      </c>
      <c r="H22" s="20">
        <f t="shared" si="1"/>
        <v>323.72000000000003</v>
      </c>
      <c r="I22" s="5" t="s">
        <v>51</v>
      </c>
    </row>
    <row r="23" spans="1:9" x14ac:dyDescent="0.45">
      <c r="A23" s="13">
        <v>44760</v>
      </c>
      <c r="B23" s="14" t="s">
        <v>52</v>
      </c>
      <c r="C23" s="6" t="s">
        <v>53</v>
      </c>
      <c r="D23" s="13">
        <v>44762</v>
      </c>
      <c r="E23" s="15">
        <v>850</v>
      </c>
      <c r="F23" s="13">
        <v>44763</v>
      </c>
      <c r="G23" s="6">
        <f t="shared" si="0"/>
        <v>1</v>
      </c>
      <c r="H23" s="16">
        <f t="shared" si="1"/>
        <v>850</v>
      </c>
      <c r="I23" s="6" t="s">
        <v>48</v>
      </c>
    </row>
    <row r="24" spans="1:9" x14ac:dyDescent="0.45">
      <c r="A24" s="17">
        <v>44757</v>
      </c>
      <c r="B24" s="18">
        <v>2022303904</v>
      </c>
      <c r="C24" s="5" t="s">
        <v>54</v>
      </c>
      <c r="D24" s="17">
        <v>44787</v>
      </c>
      <c r="E24" s="19">
        <v>4155</v>
      </c>
      <c r="F24" s="17">
        <v>44785</v>
      </c>
      <c r="G24" s="5">
        <f t="shared" si="0"/>
        <v>-2</v>
      </c>
      <c r="H24" s="20">
        <f t="shared" si="1"/>
        <v>-8310</v>
      </c>
      <c r="I24" s="5" t="s">
        <v>48</v>
      </c>
    </row>
    <row r="25" spans="1:9" x14ac:dyDescent="0.45">
      <c r="A25" s="13">
        <v>44756</v>
      </c>
      <c r="B25" s="14" t="s">
        <v>55</v>
      </c>
      <c r="C25" s="6" t="s">
        <v>56</v>
      </c>
      <c r="D25" s="13">
        <v>44787</v>
      </c>
      <c r="E25" s="15">
        <v>632.95000000000005</v>
      </c>
      <c r="F25" s="13">
        <v>44789</v>
      </c>
      <c r="G25" s="6">
        <f t="shared" si="0"/>
        <v>2</v>
      </c>
      <c r="H25" s="16">
        <f t="shared" si="1"/>
        <v>1265.9000000000001</v>
      </c>
      <c r="I25" s="6" t="s">
        <v>57</v>
      </c>
    </row>
    <row r="26" spans="1:9" x14ac:dyDescent="0.45">
      <c r="A26" s="17">
        <v>44752</v>
      </c>
      <c r="B26" s="18">
        <v>51684</v>
      </c>
      <c r="C26" s="5" t="s">
        <v>8</v>
      </c>
      <c r="D26" s="17">
        <v>44783</v>
      </c>
      <c r="E26" s="19">
        <v>18507.61</v>
      </c>
      <c r="F26" s="17">
        <v>44783</v>
      </c>
      <c r="G26" s="5">
        <f t="shared" si="0"/>
        <v>0</v>
      </c>
      <c r="H26" s="20">
        <f t="shared" si="1"/>
        <v>0</v>
      </c>
      <c r="I26" s="5" t="s">
        <v>9</v>
      </c>
    </row>
    <row r="27" spans="1:9" x14ac:dyDescent="0.45">
      <c r="A27" s="13">
        <v>44764</v>
      </c>
      <c r="B27" s="14">
        <v>2160</v>
      </c>
      <c r="C27" s="6" t="s">
        <v>16</v>
      </c>
      <c r="D27" s="13">
        <v>44795</v>
      </c>
      <c r="E27" s="15">
        <v>85.68</v>
      </c>
      <c r="F27" s="13">
        <v>44792</v>
      </c>
      <c r="G27" s="6">
        <f t="shared" si="0"/>
        <v>-3</v>
      </c>
      <c r="H27" s="16">
        <f t="shared" si="1"/>
        <v>-257.04000000000002</v>
      </c>
      <c r="I27" s="6" t="s">
        <v>17</v>
      </c>
    </row>
    <row r="28" spans="1:9" x14ac:dyDescent="0.45">
      <c r="A28" s="17">
        <v>44763</v>
      </c>
      <c r="B28" s="18" t="s">
        <v>58</v>
      </c>
      <c r="C28" s="5" t="s">
        <v>31</v>
      </c>
      <c r="D28" s="17">
        <v>44793</v>
      </c>
      <c r="E28" s="19">
        <v>644.87</v>
      </c>
      <c r="F28" s="17">
        <v>44795</v>
      </c>
      <c r="G28" s="5">
        <f t="shared" si="0"/>
        <v>2</v>
      </c>
      <c r="H28" s="20">
        <f t="shared" si="1"/>
        <v>1289.74</v>
      </c>
      <c r="I28" s="5" t="s">
        <v>32</v>
      </c>
    </row>
    <row r="29" spans="1:9" x14ac:dyDescent="0.45">
      <c r="A29" s="13">
        <v>44768</v>
      </c>
      <c r="B29" s="14" t="s">
        <v>59</v>
      </c>
      <c r="C29" s="6" t="s">
        <v>11</v>
      </c>
      <c r="D29" s="13">
        <v>44799</v>
      </c>
      <c r="E29" s="15">
        <v>288</v>
      </c>
      <c r="F29" s="13">
        <v>44799</v>
      </c>
      <c r="G29" s="6">
        <f t="shared" si="0"/>
        <v>0</v>
      </c>
      <c r="H29" s="16">
        <f t="shared" si="1"/>
        <v>0</v>
      </c>
      <c r="I29" s="6" t="s">
        <v>60</v>
      </c>
    </row>
    <row r="30" spans="1:9" x14ac:dyDescent="0.45">
      <c r="A30" s="17">
        <v>44771</v>
      </c>
      <c r="B30" s="18" t="s">
        <v>61</v>
      </c>
      <c r="C30" s="5" t="s">
        <v>62</v>
      </c>
      <c r="D30" s="17">
        <v>44804</v>
      </c>
      <c r="E30" s="19">
        <v>3901.2</v>
      </c>
      <c r="F30" s="17">
        <v>44804</v>
      </c>
      <c r="G30" s="5">
        <f t="shared" si="0"/>
        <v>0</v>
      </c>
      <c r="H30" s="20">
        <f t="shared" si="1"/>
        <v>0</v>
      </c>
      <c r="I30" s="5" t="s">
        <v>63</v>
      </c>
    </row>
    <row r="31" spans="1:9" x14ac:dyDescent="0.45">
      <c r="A31" s="13">
        <v>44771</v>
      </c>
      <c r="B31" s="14">
        <v>1010780730</v>
      </c>
      <c r="C31" s="6" t="s">
        <v>64</v>
      </c>
      <c r="D31" s="13">
        <v>44804</v>
      </c>
      <c r="E31" s="15">
        <v>329.12</v>
      </c>
      <c r="F31" s="13">
        <v>44803</v>
      </c>
      <c r="G31" s="6">
        <f t="shared" si="0"/>
        <v>-1</v>
      </c>
      <c r="H31" s="16">
        <f t="shared" si="1"/>
        <v>-329.12</v>
      </c>
      <c r="I31" s="6" t="s">
        <v>57</v>
      </c>
    </row>
    <row r="32" spans="1:9" x14ac:dyDescent="0.45">
      <c r="A32" s="17">
        <v>44771</v>
      </c>
      <c r="B32" s="18" t="s">
        <v>65</v>
      </c>
      <c r="C32" s="5" t="s">
        <v>66</v>
      </c>
      <c r="D32" s="17">
        <v>44771</v>
      </c>
      <c r="E32" s="19">
        <v>4710.25</v>
      </c>
      <c r="F32" s="17">
        <v>44771</v>
      </c>
      <c r="G32" s="5">
        <f t="shared" si="0"/>
        <v>0</v>
      </c>
      <c r="H32" s="20">
        <f t="shared" si="1"/>
        <v>0</v>
      </c>
      <c r="I32" s="5" t="s">
        <v>48</v>
      </c>
    </row>
    <row r="33" spans="1:9" x14ac:dyDescent="0.45">
      <c r="A33" s="13">
        <v>44773</v>
      </c>
      <c r="B33" s="14" t="s">
        <v>67</v>
      </c>
      <c r="C33" s="6" t="s">
        <v>34</v>
      </c>
      <c r="D33" s="13">
        <v>44804</v>
      </c>
      <c r="E33" s="15">
        <v>260</v>
      </c>
      <c r="F33" s="13">
        <v>44804</v>
      </c>
      <c r="G33" s="6">
        <f t="shared" si="0"/>
        <v>0</v>
      </c>
      <c r="H33" s="16">
        <f t="shared" si="1"/>
        <v>0</v>
      </c>
      <c r="I33" s="6" t="s">
        <v>35</v>
      </c>
    </row>
    <row r="34" spans="1:9" x14ac:dyDescent="0.45">
      <c r="A34" s="17">
        <v>44749</v>
      </c>
      <c r="B34" s="18" t="s">
        <v>68</v>
      </c>
      <c r="C34" s="5" t="s">
        <v>69</v>
      </c>
      <c r="D34" s="17">
        <v>44769</v>
      </c>
      <c r="E34" s="19">
        <v>1603.2</v>
      </c>
      <c r="F34" s="17">
        <v>44769</v>
      </c>
      <c r="G34" s="5">
        <f t="shared" si="0"/>
        <v>0</v>
      </c>
      <c r="H34" s="20">
        <f t="shared" si="1"/>
        <v>0</v>
      </c>
      <c r="I34" s="5" t="s">
        <v>32</v>
      </c>
    </row>
    <row r="35" spans="1:9" x14ac:dyDescent="0.45">
      <c r="A35" s="13">
        <v>44775</v>
      </c>
      <c r="B35" s="14" t="s">
        <v>70</v>
      </c>
      <c r="C35" s="6" t="s">
        <v>71</v>
      </c>
      <c r="D35" s="13">
        <v>44775</v>
      </c>
      <c r="E35" s="15">
        <v>1143.03</v>
      </c>
      <c r="F35" s="13">
        <v>44770</v>
      </c>
      <c r="G35" s="6">
        <f t="shared" si="0"/>
        <v>-5</v>
      </c>
      <c r="H35" s="16">
        <f t="shared" si="1"/>
        <v>-5715.15</v>
      </c>
      <c r="I35" s="6" t="s">
        <v>72</v>
      </c>
    </row>
    <row r="36" spans="1:9" x14ac:dyDescent="0.45">
      <c r="A36" s="17">
        <v>44775</v>
      </c>
      <c r="B36" s="18">
        <v>102</v>
      </c>
      <c r="C36" s="5" t="s">
        <v>73</v>
      </c>
      <c r="D36" s="17">
        <v>44805</v>
      </c>
      <c r="E36" s="19">
        <v>800</v>
      </c>
      <c r="F36" s="17">
        <v>44805</v>
      </c>
      <c r="G36" s="5">
        <f t="shared" si="0"/>
        <v>0</v>
      </c>
      <c r="H36" s="20">
        <f t="shared" si="1"/>
        <v>0</v>
      </c>
      <c r="I36" s="5" t="s">
        <v>74</v>
      </c>
    </row>
    <row r="37" spans="1:9" x14ac:dyDescent="0.45">
      <c r="A37" s="13">
        <v>44775</v>
      </c>
      <c r="B37" s="14" t="s">
        <v>75</v>
      </c>
      <c r="C37" s="6" t="s">
        <v>4</v>
      </c>
      <c r="D37" s="13">
        <v>44819</v>
      </c>
      <c r="E37" s="15">
        <v>6334.47</v>
      </c>
      <c r="F37" s="13">
        <v>44818</v>
      </c>
      <c r="G37" s="6">
        <f t="shared" si="0"/>
        <v>-1</v>
      </c>
      <c r="H37" s="16">
        <f t="shared" si="1"/>
        <v>-6334.47</v>
      </c>
      <c r="I37" s="6" t="s">
        <v>5</v>
      </c>
    </row>
    <row r="38" spans="1:9" x14ac:dyDescent="0.45">
      <c r="A38" s="17">
        <v>44783</v>
      </c>
      <c r="B38" s="24">
        <v>49</v>
      </c>
      <c r="C38" s="5" t="s">
        <v>76</v>
      </c>
      <c r="D38" s="17">
        <v>44782</v>
      </c>
      <c r="E38" s="19">
        <v>1169.27</v>
      </c>
      <c r="F38" s="17">
        <v>44782</v>
      </c>
      <c r="G38" s="5">
        <f t="shared" si="0"/>
        <v>0</v>
      </c>
      <c r="H38" s="20">
        <f t="shared" si="1"/>
        <v>0</v>
      </c>
      <c r="I38" s="5" t="s">
        <v>48</v>
      </c>
    </row>
    <row r="39" spans="1:9" x14ac:dyDescent="0.45">
      <c r="A39" s="13">
        <v>44783</v>
      </c>
      <c r="B39" s="14">
        <v>59931</v>
      </c>
      <c r="C39" s="6" t="s">
        <v>8</v>
      </c>
      <c r="D39" s="13">
        <v>44814</v>
      </c>
      <c r="E39" s="15">
        <v>18478.09</v>
      </c>
      <c r="F39" s="13">
        <v>44818</v>
      </c>
      <c r="G39" s="6">
        <f t="shared" si="0"/>
        <v>4</v>
      </c>
      <c r="H39" s="16">
        <f t="shared" si="1"/>
        <v>73912.36</v>
      </c>
      <c r="I39" s="6" t="s">
        <v>9</v>
      </c>
    </row>
    <row r="40" spans="1:9" x14ac:dyDescent="0.45">
      <c r="A40" s="17">
        <v>44785</v>
      </c>
      <c r="B40" s="18">
        <v>2397</v>
      </c>
      <c r="C40" s="5" t="s">
        <v>16</v>
      </c>
      <c r="D40" s="17">
        <v>44816</v>
      </c>
      <c r="E40" s="19">
        <v>170.34</v>
      </c>
      <c r="F40" s="17">
        <v>44818</v>
      </c>
      <c r="G40" s="5">
        <f t="shared" si="0"/>
        <v>2</v>
      </c>
      <c r="H40" s="20">
        <f t="shared" si="1"/>
        <v>340.68</v>
      </c>
      <c r="I40" s="5" t="s">
        <v>17</v>
      </c>
    </row>
    <row r="41" spans="1:9" x14ac:dyDescent="0.45">
      <c r="A41" s="13">
        <v>44792</v>
      </c>
      <c r="B41" s="14">
        <v>11280571</v>
      </c>
      <c r="C41" s="6" t="s">
        <v>39</v>
      </c>
      <c r="D41" s="13">
        <v>44834</v>
      </c>
      <c r="E41" s="15">
        <v>2340</v>
      </c>
      <c r="F41" s="13">
        <v>44834</v>
      </c>
      <c r="G41" s="6">
        <f t="shared" si="0"/>
        <v>0</v>
      </c>
      <c r="H41" s="16">
        <f t="shared" si="1"/>
        <v>0</v>
      </c>
      <c r="I41" s="6" t="s">
        <v>40</v>
      </c>
    </row>
    <row r="42" spans="1:9" x14ac:dyDescent="0.45">
      <c r="A42" s="17">
        <v>44804</v>
      </c>
      <c r="B42" s="18" t="s">
        <v>77</v>
      </c>
      <c r="C42" s="5" t="s">
        <v>78</v>
      </c>
      <c r="D42" s="17">
        <v>44804</v>
      </c>
      <c r="E42" s="19">
        <v>1603.2</v>
      </c>
      <c r="F42" s="17">
        <v>44818</v>
      </c>
      <c r="G42" s="5">
        <f t="shared" si="0"/>
        <v>14</v>
      </c>
      <c r="H42" s="20">
        <f t="shared" si="1"/>
        <v>22444.799999999999</v>
      </c>
      <c r="I42" s="5" t="s">
        <v>19</v>
      </c>
    </row>
    <row r="43" spans="1:9" x14ac:dyDescent="0.45">
      <c r="A43" s="13">
        <v>44797</v>
      </c>
      <c r="B43" s="14">
        <v>230</v>
      </c>
      <c r="C43" s="6" t="s">
        <v>79</v>
      </c>
      <c r="D43" s="13">
        <v>44797</v>
      </c>
      <c r="E43" s="15">
        <v>2672</v>
      </c>
      <c r="F43" s="13">
        <v>44804</v>
      </c>
      <c r="G43" s="6">
        <f t="shared" si="0"/>
        <v>7</v>
      </c>
      <c r="H43" s="16">
        <f t="shared" si="1"/>
        <v>18704</v>
      </c>
      <c r="I43" s="6" t="s">
        <v>19</v>
      </c>
    </row>
    <row r="44" spans="1:9" x14ac:dyDescent="0.45">
      <c r="A44" s="17">
        <v>44804</v>
      </c>
      <c r="B44" s="18">
        <v>2482</v>
      </c>
      <c r="C44" s="5" t="s">
        <v>16</v>
      </c>
      <c r="D44" s="17">
        <v>44834</v>
      </c>
      <c r="E44" s="19">
        <v>88.4</v>
      </c>
      <c r="F44" s="17">
        <v>44834</v>
      </c>
      <c r="G44" s="5">
        <f t="shared" si="0"/>
        <v>0</v>
      </c>
      <c r="H44" s="20">
        <f t="shared" si="1"/>
        <v>0</v>
      </c>
      <c r="I44" s="5" t="s">
        <v>17</v>
      </c>
    </row>
    <row r="45" spans="1:9" x14ac:dyDescent="0.45">
      <c r="A45" s="13">
        <v>44804</v>
      </c>
      <c r="B45" s="14">
        <v>1787</v>
      </c>
      <c r="C45" s="6" t="s">
        <v>80</v>
      </c>
      <c r="D45" s="13">
        <v>44834</v>
      </c>
      <c r="E45" s="15">
        <v>297.5</v>
      </c>
      <c r="F45" s="13">
        <v>44834</v>
      </c>
      <c r="G45" s="6">
        <f t="shared" si="0"/>
        <v>0</v>
      </c>
      <c r="H45" s="16">
        <f t="shared" si="1"/>
        <v>0</v>
      </c>
      <c r="I45" s="6" t="s">
        <v>35</v>
      </c>
    </row>
    <row r="46" spans="1:9" x14ac:dyDescent="0.45">
      <c r="A46" s="17">
        <v>44823</v>
      </c>
      <c r="B46" s="18">
        <v>1181</v>
      </c>
      <c r="C46" s="5" t="s">
        <v>71</v>
      </c>
      <c r="D46" s="17">
        <v>44823</v>
      </c>
      <c r="E46" s="19">
        <v>1143.03</v>
      </c>
      <c r="F46" s="17">
        <v>44818</v>
      </c>
      <c r="G46" s="5">
        <f t="shared" si="0"/>
        <v>-5</v>
      </c>
      <c r="H46" s="20">
        <f t="shared" si="1"/>
        <v>-5715.15</v>
      </c>
      <c r="I46" s="5" t="s">
        <v>72</v>
      </c>
    </row>
    <row r="47" spans="1:9" x14ac:dyDescent="0.45">
      <c r="A47" s="13">
        <v>44819</v>
      </c>
      <c r="B47" s="34">
        <v>60</v>
      </c>
      <c r="C47" s="6" t="s">
        <v>81</v>
      </c>
      <c r="D47" s="13">
        <v>44819</v>
      </c>
      <c r="E47" s="15">
        <v>6999.57</v>
      </c>
      <c r="F47" s="13">
        <v>44818</v>
      </c>
      <c r="G47" s="6">
        <f t="shared" si="0"/>
        <v>-1</v>
      </c>
      <c r="H47" s="16">
        <f t="shared" si="1"/>
        <v>-6999.57</v>
      </c>
      <c r="I47" s="6" t="s">
        <v>19</v>
      </c>
    </row>
    <row r="48" spans="1:9" x14ac:dyDescent="0.45">
      <c r="A48" s="17">
        <v>44812</v>
      </c>
      <c r="B48" s="18" t="s">
        <v>82</v>
      </c>
      <c r="C48" s="5" t="s">
        <v>69</v>
      </c>
      <c r="D48" s="17">
        <v>44832</v>
      </c>
      <c r="E48" s="19">
        <v>1531.74</v>
      </c>
      <c r="F48" s="17">
        <v>44832</v>
      </c>
      <c r="G48" s="5">
        <f t="shared" si="0"/>
        <v>0</v>
      </c>
      <c r="H48" s="20">
        <f t="shared" si="1"/>
        <v>0</v>
      </c>
      <c r="I48" s="5" t="s">
        <v>32</v>
      </c>
    </row>
    <row r="49" spans="1:9" x14ac:dyDescent="0.45">
      <c r="A49" s="13">
        <v>44811</v>
      </c>
      <c r="B49" s="14">
        <v>3019120531</v>
      </c>
      <c r="C49" s="6" t="s">
        <v>83</v>
      </c>
      <c r="D49" s="13">
        <v>44811</v>
      </c>
      <c r="E49" s="15">
        <v>848.67</v>
      </c>
      <c r="F49" s="13">
        <v>44811</v>
      </c>
      <c r="G49" s="6">
        <f t="shared" si="0"/>
        <v>0</v>
      </c>
      <c r="H49" s="16">
        <f t="shared" si="1"/>
        <v>0</v>
      </c>
      <c r="I49" s="6" t="s">
        <v>84</v>
      </c>
    </row>
    <row r="50" spans="1:9" s="1" customFormat="1" x14ac:dyDescent="0.45">
      <c r="A50" s="17"/>
      <c r="B50" s="18"/>
      <c r="C50" s="5"/>
      <c r="D50" s="17"/>
      <c r="E50" s="19">
        <f>SUM(E2:E49)</f>
        <v>159635.50999999998</v>
      </c>
      <c r="F50" s="17"/>
      <c r="G50" s="25">
        <f>AVERAGE(G2:G49)</f>
        <v>-0.27083333333333331</v>
      </c>
      <c r="H50" s="20">
        <f>SUM(H2:H49)</f>
        <v>-117035.10000000003</v>
      </c>
      <c r="I50" s="5"/>
    </row>
    <row r="51" spans="1:9" s="1" customFormat="1" x14ac:dyDescent="0.45">
      <c r="A51" s="13"/>
      <c r="B51" s="14"/>
      <c r="C51" s="6"/>
      <c r="D51" s="13"/>
      <c r="E51" s="6" t="s">
        <v>85</v>
      </c>
      <c r="F51" s="13"/>
      <c r="G51" s="6"/>
      <c r="H51" s="16" t="s">
        <v>86</v>
      </c>
      <c r="I51" s="6"/>
    </row>
    <row r="52" spans="1:9" s="1" customFormat="1" x14ac:dyDescent="0.45">
      <c r="A52" s="26"/>
      <c r="B52" s="27"/>
      <c r="C52" s="7"/>
      <c r="D52" s="26"/>
      <c r="E52" s="7"/>
      <c r="F52" s="26"/>
      <c r="G52" s="27" t="s">
        <v>87</v>
      </c>
      <c r="H52" s="28">
        <f>H50/E50</f>
        <v>-0.73313951263099331</v>
      </c>
      <c r="I52" s="7"/>
    </row>
  </sheetData>
  <sheetProtection selectLockedCells="1"/>
  <printOptions gridLines="1"/>
  <pageMargins left="0.25" right="0.25" top="0.75" bottom="0.75" header="0.3" footer="0.3"/>
  <pageSetup paperSize="9" scale="64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III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Menchon</dc:creator>
  <cp:lastModifiedBy>Alessandro Troiani</cp:lastModifiedBy>
  <dcterms:created xsi:type="dcterms:W3CDTF">2022-10-25T10:00:16Z</dcterms:created>
  <dcterms:modified xsi:type="dcterms:W3CDTF">2022-12-07T14:47:05Z</dcterms:modified>
</cp:coreProperties>
</file>