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sandro.troiani\Desktop\Documenti\"/>
    </mc:Choice>
  </mc:AlternateContent>
  <xr:revisionPtr revIDLastSave="0" documentId="8_{5BBC8BD8-5767-4B1C-A4D9-D3F49E0C1341}" xr6:coauthVersionLast="47" xr6:coauthVersionMax="47" xr10:uidLastSave="{00000000-0000-0000-0000-000000000000}"/>
  <bookViews>
    <workbookView xWindow="-98" yWindow="-98" windowWidth="20715" windowHeight="13155" xr2:uid="{7504ACD0-DAE1-4038-80C5-8C8925AA69CD}"/>
  </bookViews>
  <sheets>
    <sheet name="I trimestre 2022" sheetId="1" r:id="rId1"/>
  </sheets>
  <externalReferences>
    <externalReference r:id="rId2"/>
  </externalReferences>
  <definedNames>
    <definedName name="_xlnm.Print_Area" localSheetId="0">'[1]db IV trimestre 2021'!$A$1:$H$72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E63" i="1"/>
  <c r="G63" i="1" l="1"/>
  <c r="H63" i="1"/>
  <c r="H65" i="1" s="1"/>
</calcChain>
</file>

<file path=xl/sharedStrings.xml><?xml version="1.0" encoding="utf-8"?>
<sst xmlns="http://schemas.openxmlformats.org/spreadsheetml/2006/main" count="105" uniqueCount="77">
  <si>
    <t>Numero Fattura</t>
  </si>
  <si>
    <t>Fornitore</t>
  </si>
  <si>
    <t>M86255</t>
  </si>
  <si>
    <t>EDENRED ITALIA Srl</t>
  </si>
  <si>
    <t>OVERNET SOLUTIONS S.r.l.</t>
  </si>
  <si>
    <t>M42027</t>
  </si>
  <si>
    <t>De Martino Giulia</t>
  </si>
  <si>
    <t>6/00</t>
  </si>
  <si>
    <t>STUDIO 81</t>
  </si>
  <si>
    <t>STUDIO CASTELLINI</t>
  </si>
  <si>
    <t>FV22/-----1</t>
  </si>
  <si>
    <t>Cegeka S.p.A.</t>
  </si>
  <si>
    <t>146/PN</t>
  </si>
  <si>
    <t>TEAMSYSTEM S.p.A.</t>
  </si>
  <si>
    <t>RICOH ITALIA S.R.L.</t>
  </si>
  <si>
    <t>21/00</t>
  </si>
  <si>
    <t>ENZO DE FUSCO</t>
  </si>
  <si>
    <t>2762/1A</t>
  </si>
  <si>
    <t>2763/1A</t>
  </si>
  <si>
    <t>OMNE OFFICIO S.r.l.s.</t>
  </si>
  <si>
    <t>2022T000093019</t>
  </si>
  <si>
    <t>Wind Tre S.p.A.</t>
  </si>
  <si>
    <t>IL SOLE 24 ORE S.P.A.</t>
  </si>
  <si>
    <t>FPR 45/22</t>
  </si>
  <si>
    <t>BLC Spedizioni</t>
  </si>
  <si>
    <t>9418/1A</t>
  </si>
  <si>
    <t>CAIRORCS Media S.p.A.</t>
  </si>
  <si>
    <t>INFORMATION WORKERS GROUP S.r.l.</t>
  </si>
  <si>
    <t>E/158</t>
  </si>
  <si>
    <t>DigitalPA S.r.l.</t>
  </si>
  <si>
    <t>KYOCERA</t>
  </si>
  <si>
    <t>183/01</t>
  </si>
  <si>
    <t>INFO SRL</t>
  </si>
  <si>
    <t>M42803</t>
  </si>
  <si>
    <t>70/00</t>
  </si>
  <si>
    <t>Alessandro Bellini</t>
  </si>
  <si>
    <t>314/01</t>
  </si>
  <si>
    <t>VVA/22003374</t>
  </si>
  <si>
    <t>Infocamere</t>
  </si>
  <si>
    <t>VZA/22000185</t>
  </si>
  <si>
    <t>infocamere</t>
  </si>
  <si>
    <t>85/FE</t>
  </si>
  <si>
    <t>Option One srl</t>
  </si>
  <si>
    <t>2/PA</t>
  </si>
  <si>
    <t>AT.NET S.R.L.</t>
  </si>
  <si>
    <t>IRIDEOS S.p.a.</t>
  </si>
  <si>
    <t>2022070/FE</t>
  </si>
  <si>
    <t>I. &amp; S. T. SRL</t>
  </si>
  <si>
    <t>2022-FTD-0000035</t>
  </si>
  <si>
    <t>Aditinet Consulting Spa</t>
  </si>
  <si>
    <t>NPO Sistemi S.R.L</t>
  </si>
  <si>
    <t>Softer Studi srl</t>
  </si>
  <si>
    <t>KEY2PEOPLE</t>
  </si>
  <si>
    <t>M43844</t>
  </si>
  <si>
    <t>Messagenet S.p.A.</t>
  </si>
  <si>
    <t>GEBBIA BORTOLOTTO</t>
  </si>
  <si>
    <t>NADA 2008 S.R.L.</t>
  </si>
  <si>
    <t>17T2022</t>
  </si>
  <si>
    <t>ICUBED S.R.L.</t>
  </si>
  <si>
    <t>403/22</t>
  </si>
  <si>
    <t>CARTOTEC92 Srl</t>
  </si>
  <si>
    <t>MANTERO SISTEMI S.R.L.</t>
  </si>
  <si>
    <t>148/00</t>
  </si>
  <si>
    <t>GLOBAL EXPRESS SRL</t>
  </si>
  <si>
    <t>GDS SERVICES S.R.L.</t>
  </si>
  <si>
    <t>Trust Italia S.p.A.</t>
  </si>
  <si>
    <t>357/2022/FE</t>
  </si>
  <si>
    <t>Studio Legale Maresca</t>
  </si>
  <si>
    <t>denominatore</t>
  </si>
  <si>
    <t>numeratore</t>
  </si>
  <si>
    <t>indicatore</t>
  </si>
  <si>
    <t>Numeratore</t>
  </si>
  <si>
    <t>Data Pagamento</t>
  </si>
  <si>
    <t>Importo pagato</t>
  </si>
  <si>
    <t>Data Scadenza</t>
  </si>
  <si>
    <t>Data fattura</t>
  </si>
  <si>
    <t>Giorni di ritardo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</si>
</sst>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;\-#,##0.00\ ;&quot; -&quot;#\ ;@\ "/>
  </numFmts>
  <fonts count="4" x14ac:knownFonts="1">
    <font>
      <sz val="10"/>
      <name val="Arial"/>
      <family val="2"/>
    </font>
    <font>
      <b/>
      <sz val="11"/>
      <color indexed="8"/>
      <name val="Calibri"/>
      <family val="2"/>
    </font>
    <font>
      <sz val="10"/>
      <name val="Mang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ill="0" applyBorder="0" applyAlignment="0" applyProtection="0"/>
  </cellStyleXfs>
  <cellXfs count="22">
    <xf numFmtId="0" fontId="0" fillId="0" borderId="0" xfId="0"/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164" fontId="3" fillId="0" borderId="0" xfId="1" applyFont="1" applyFill="1" applyBorder="1" applyAlignment="1" applyProtection="1"/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1" xfId="0" applyBorder="1"/>
    <xf numFmtId="164" fontId="3" fillId="0" borderId="1" xfId="1" applyFont="1" applyFill="1" applyBorder="1" applyAlignment="1" applyProtection="1"/>
    <xf numFmtId="1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/>
    <xf numFmtId="2" fontId="0" fillId="0" borderId="0" xfId="0" applyNumberFormat="1"/>
    <xf numFmtId="164" fontId="1" fillId="0" borderId="0" xfId="1" applyFont="1" applyFill="1" applyBorder="1" applyAlignment="1" applyProtection="1"/>
    <xf numFmtId="0" fontId="0" fillId="0" borderId="0" xfId="0" applyBorder="1"/>
  </cellXfs>
  <cellStyles count="2">
    <cellStyle name="Migliaia" xfId="1" builtinId="3"/>
    <cellStyle name="Normale" xfId="0" builtinId="0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19" formatCode="dd/mm/yyyy"/>
    </dxf>
    <dxf>
      <numFmt numFmtId="4" formatCode="#,##0.00"/>
    </dxf>
    <dxf>
      <numFmt numFmtId="19" formatCode="dd/mm/yyyy"/>
    </dxf>
    <dxf>
      <alignment horizontal="right"/>
    </dxf>
    <dxf>
      <numFmt numFmtId="19" formatCode="dd/mm/yyyy"/>
    </dxf>
    <dxf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psservizi.sharepoint.com/sites/UfficioAffarigeneraliecontabilit/Shared%20Documents/RPTC/INDICATORE_DI_TEMPESTIVI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mpa da pubblicare Indicatore"/>
      <sheetName val="Dati sui pagamenti"/>
      <sheetName val="INDICATORE TOTALE"/>
      <sheetName val="db I trimestre 2020"/>
      <sheetName val="db II trimestre 2020"/>
      <sheetName val="db III trimestre 2020"/>
      <sheetName val="db IV trimestre 2020"/>
      <sheetName val="db I trimestre 2021"/>
      <sheetName val="db II trimestre 2021"/>
      <sheetName val="db III trimestre 2021"/>
      <sheetName val="db IV trimestre 2021"/>
      <sheetName val="db I trimestre 2022"/>
      <sheetName val="db II trimestre 2022"/>
      <sheetName val="db III trimestre 2022"/>
      <sheetName val="db IV trimestre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A1" t="str">
            <v>Data Doc.</v>
          </cell>
          <cell r="B1" t="str">
            <v>Numero Fattura</v>
          </cell>
          <cell r="C1" t="str">
            <v>Fornitore</v>
          </cell>
          <cell r="D1" t="str">
            <v>Data Scadenza
(utile ai calcoli)</v>
          </cell>
          <cell r="E1" t="str">
            <v>Importo pagato
(utile ai calcoli)</v>
          </cell>
          <cell r="F1" t="str">
            <v>Data Pagamento
(utile ai calcoli)</v>
          </cell>
          <cell r="G1" t="str">
            <v>GG RITARDO
(risultato formula)</v>
          </cell>
          <cell r="H1" t="str">
            <v>Numeratore
(risultato formula)</v>
          </cell>
        </row>
        <row r="2">
          <cell r="A2">
            <v>44530</v>
          </cell>
          <cell r="B2" t="str">
            <v>21BS0000085</v>
          </cell>
          <cell r="C2" t="str">
            <v>AMM SPA</v>
          </cell>
          <cell r="D2">
            <v>44530</v>
          </cell>
          <cell r="E2">
            <v>705.4</v>
          </cell>
          <cell r="F2">
            <v>44534</v>
          </cell>
          <cell r="G2">
            <v>4</v>
          </cell>
          <cell r="H2">
            <v>2821.6</v>
          </cell>
        </row>
        <row r="3">
          <cell r="A3">
            <v>44536</v>
          </cell>
          <cell r="B3">
            <v>18</v>
          </cell>
          <cell r="C3" t="str">
            <v>ASSISTENZA SCUOLA SRLS</v>
          </cell>
          <cell r="D3">
            <v>44536</v>
          </cell>
          <cell r="E3">
            <v>360</v>
          </cell>
          <cell r="F3">
            <v>44579</v>
          </cell>
          <cell r="G3">
            <v>43</v>
          </cell>
          <cell r="H3">
            <v>15480</v>
          </cell>
        </row>
        <row r="4">
          <cell r="A4">
            <v>44483</v>
          </cell>
          <cell r="B4">
            <v>52</v>
          </cell>
          <cell r="C4" t="str">
            <v>B&amp;P SOLUTION SRL</v>
          </cell>
          <cell r="D4">
            <v>44442</v>
          </cell>
          <cell r="E4">
            <v>960</v>
          </cell>
          <cell r="F4">
            <v>44440</v>
          </cell>
          <cell r="G4">
            <v>-2</v>
          </cell>
          <cell r="H4">
            <v>-1920</v>
          </cell>
        </row>
        <row r="5">
          <cell r="A5">
            <v>44484</v>
          </cell>
          <cell r="B5">
            <v>465</v>
          </cell>
          <cell r="C5" t="str">
            <v>BECCHETTI</v>
          </cell>
          <cell r="D5">
            <v>44484</v>
          </cell>
          <cell r="E5">
            <v>2900</v>
          </cell>
          <cell r="F5">
            <v>44484</v>
          </cell>
          <cell r="G5">
            <v>0</v>
          </cell>
          <cell r="H5">
            <v>0</v>
          </cell>
        </row>
        <row r="6">
          <cell r="A6">
            <v>44508</v>
          </cell>
          <cell r="B6">
            <v>465</v>
          </cell>
          <cell r="C6" t="str">
            <v>BICI e SERVIZI SRL</v>
          </cell>
          <cell r="D6">
            <v>44508</v>
          </cell>
          <cell r="E6">
            <v>158</v>
          </cell>
          <cell r="F6">
            <v>44450</v>
          </cell>
          <cell r="G6">
            <v>-58</v>
          </cell>
          <cell r="H6">
            <v>-9164</v>
          </cell>
        </row>
        <row r="7">
          <cell r="A7">
            <v>44502</v>
          </cell>
          <cell r="B7">
            <v>3019123844</v>
          </cell>
          <cell r="C7" t="str">
            <v>CAIRORCS MEDIA SPA</v>
          </cell>
          <cell r="D7">
            <v>44502</v>
          </cell>
          <cell r="E7">
            <v>1002.67</v>
          </cell>
          <cell r="F7">
            <v>44502</v>
          </cell>
          <cell r="G7">
            <v>0</v>
          </cell>
          <cell r="H7">
            <v>0</v>
          </cell>
        </row>
        <row r="8">
          <cell r="A8">
            <v>44518</v>
          </cell>
          <cell r="B8" t="str">
            <v>235/2021</v>
          </cell>
          <cell r="C8" t="str">
            <v>ST. NOTARILE COLETTA</v>
          </cell>
          <cell r="D8">
            <v>44518</v>
          </cell>
          <cell r="E8">
            <v>388.8</v>
          </cell>
          <cell r="F8">
            <v>44522</v>
          </cell>
          <cell r="G8">
            <v>4</v>
          </cell>
          <cell r="H8">
            <v>1555.2</v>
          </cell>
        </row>
        <row r="9">
          <cell r="A9">
            <v>44531</v>
          </cell>
          <cell r="B9" t="str">
            <v>219E</v>
          </cell>
          <cell r="C9" t="str">
            <v>dbNET serl</v>
          </cell>
          <cell r="D9">
            <v>44531</v>
          </cell>
          <cell r="E9">
            <v>7910.16</v>
          </cell>
          <cell r="F9">
            <v>44579</v>
          </cell>
          <cell r="G9">
            <v>48</v>
          </cell>
          <cell r="H9">
            <v>379687.67999999999</v>
          </cell>
        </row>
        <row r="10">
          <cell r="A10">
            <v>44480</v>
          </cell>
          <cell r="B10" t="str">
            <v>537-00</v>
          </cell>
          <cell r="C10" t="str">
            <v>DE FUSCO LABOUR LAW</v>
          </cell>
          <cell r="D10">
            <v>44480</v>
          </cell>
          <cell r="E10">
            <v>4710.25</v>
          </cell>
          <cell r="F10">
            <v>44477</v>
          </cell>
          <cell r="G10">
            <v>-3</v>
          </cell>
          <cell r="H10">
            <v>-14130.75</v>
          </cell>
        </row>
        <row r="11">
          <cell r="A11">
            <v>44512</v>
          </cell>
          <cell r="B11">
            <v>8121030967</v>
          </cell>
          <cell r="C11" t="str">
            <v xml:space="preserve">DELL </v>
          </cell>
          <cell r="D11">
            <v>44545</v>
          </cell>
          <cell r="E11">
            <v>1835.59</v>
          </cell>
          <cell r="F11">
            <v>44545</v>
          </cell>
          <cell r="G11">
            <v>0</v>
          </cell>
          <cell r="H11">
            <v>0</v>
          </cell>
        </row>
        <row r="12">
          <cell r="A12">
            <v>44543</v>
          </cell>
          <cell r="B12" t="str">
            <v>E/904</v>
          </cell>
          <cell r="C12" t="str">
            <v xml:space="preserve">DigitalPA S.r.l. </v>
          </cell>
          <cell r="D12">
            <v>44574</v>
          </cell>
          <cell r="E12">
            <v>2570</v>
          </cell>
          <cell r="F12">
            <v>44579</v>
          </cell>
          <cell r="G12">
            <v>5</v>
          </cell>
          <cell r="H12">
            <v>12850</v>
          </cell>
        </row>
        <row r="13">
          <cell r="A13">
            <v>44544</v>
          </cell>
          <cell r="B13" t="str">
            <v>E/905</v>
          </cell>
          <cell r="C13" t="str">
            <v xml:space="preserve">DigitalPA S.r.l. </v>
          </cell>
          <cell r="D13">
            <v>44575</v>
          </cell>
          <cell r="E13">
            <v>6490</v>
          </cell>
          <cell r="F13">
            <v>44579</v>
          </cell>
          <cell r="G13">
            <v>4</v>
          </cell>
          <cell r="H13">
            <v>25960</v>
          </cell>
        </row>
        <row r="14">
          <cell r="A14">
            <v>44498</v>
          </cell>
          <cell r="B14">
            <v>5581</v>
          </cell>
          <cell r="C14" t="str">
            <v>ECO LASER INFORMATICA SRL</v>
          </cell>
          <cell r="D14">
            <v>44559</v>
          </cell>
          <cell r="E14">
            <v>185.2</v>
          </cell>
          <cell r="F14">
            <v>44557</v>
          </cell>
          <cell r="G14">
            <v>-2</v>
          </cell>
          <cell r="H14">
            <v>-370.4</v>
          </cell>
        </row>
        <row r="15">
          <cell r="A15">
            <v>44502</v>
          </cell>
          <cell r="B15" t="str">
            <v>M49114</v>
          </cell>
          <cell r="C15" t="str">
            <v xml:space="preserve">EDENRED  </v>
          </cell>
          <cell r="D15">
            <v>44547</v>
          </cell>
          <cell r="E15">
            <v>5183.46</v>
          </cell>
          <cell r="F15">
            <v>44545</v>
          </cell>
          <cell r="G15">
            <v>-2</v>
          </cell>
          <cell r="H15">
            <v>-10366.92</v>
          </cell>
        </row>
        <row r="16">
          <cell r="A16">
            <v>44470</v>
          </cell>
          <cell r="B16" t="str">
            <v>M48341</v>
          </cell>
          <cell r="C16" t="str">
            <v xml:space="preserve">EDENRED  </v>
          </cell>
          <cell r="D16">
            <v>44515</v>
          </cell>
          <cell r="E16">
            <v>5402.7</v>
          </cell>
          <cell r="F16">
            <v>44522</v>
          </cell>
          <cell r="G16">
            <v>7</v>
          </cell>
          <cell r="H16">
            <v>37818.9</v>
          </cell>
        </row>
        <row r="17">
          <cell r="A17">
            <v>44531</v>
          </cell>
          <cell r="B17" t="str">
            <v>M49904</v>
          </cell>
          <cell r="C17" t="str">
            <v xml:space="preserve">EDENRED  </v>
          </cell>
          <cell r="D17">
            <v>44576</v>
          </cell>
          <cell r="E17">
            <v>5363.55</v>
          </cell>
          <cell r="F17">
            <v>44580</v>
          </cell>
          <cell r="G17">
            <v>4</v>
          </cell>
          <cell r="H17">
            <v>21454.2</v>
          </cell>
        </row>
        <row r="18">
          <cell r="A18">
            <v>44527</v>
          </cell>
          <cell r="B18" t="str">
            <v>638/2021</v>
          </cell>
          <cell r="C18" t="str">
            <v xml:space="preserve">EUR TIMBRI </v>
          </cell>
          <cell r="D18">
            <v>44527</v>
          </cell>
          <cell r="E18">
            <v>33</v>
          </cell>
          <cell r="F18">
            <v>44531</v>
          </cell>
          <cell r="G18">
            <v>4</v>
          </cell>
          <cell r="H18">
            <v>132</v>
          </cell>
        </row>
        <row r="19">
          <cell r="A19">
            <v>44494</v>
          </cell>
          <cell r="B19" t="str">
            <v>567/001</v>
          </cell>
          <cell r="C19" t="str">
            <v xml:space="preserve">Falconi Transport Srl </v>
          </cell>
          <cell r="D19">
            <v>44522</v>
          </cell>
          <cell r="F19">
            <v>44522</v>
          </cell>
          <cell r="G19">
            <v>0</v>
          </cell>
          <cell r="H19">
            <v>0</v>
          </cell>
        </row>
        <row r="20">
          <cell r="A20">
            <v>44522</v>
          </cell>
          <cell r="B20" t="str">
            <v>593/001</v>
          </cell>
          <cell r="C20" t="str">
            <v xml:space="preserve">Falconi Transport Srl </v>
          </cell>
          <cell r="D20">
            <v>44525</v>
          </cell>
          <cell r="E20">
            <v>380</v>
          </cell>
          <cell r="F20">
            <v>44530</v>
          </cell>
          <cell r="G20">
            <v>5</v>
          </cell>
          <cell r="H20">
            <v>1900</v>
          </cell>
        </row>
        <row r="21">
          <cell r="A21">
            <v>44540</v>
          </cell>
          <cell r="B21">
            <v>5606</v>
          </cell>
          <cell r="C21" t="str">
            <v xml:space="preserve">FERLABEL S.R.L. </v>
          </cell>
          <cell r="D21">
            <v>44571</v>
          </cell>
          <cell r="E21">
            <v>754.86</v>
          </cell>
          <cell r="F21">
            <v>44579</v>
          </cell>
          <cell r="G21">
            <v>8</v>
          </cell>
          <cell r="H21">
            <v>6038.88</v>
          </cell>
        </row>
        <row r="22">
          <cell r="A22">
            <v>44482</v>
          </cell>
          <cell r="B22" t="str">
            <v>FPR25/21</v>
          </cell>
          <cell r="C22" t="str">
            <v xml:space="preserve">GIED </v>
          </cell>
          <cell r="D22">
            <v>44513</v>
          </cell>
          <cell r="E22">
            <v>202.96</v>
          </cell>
          <cell r="F22">
            <v>44511</v>
          </cell>
          <cell r="G22">
            <v>-2</v>
          </cell>
          <cell r="H22">
            <v>-405.92</v>
          </cell>
        </row>
        <row r="23">
          <cell r="A23">
            <v>44496</v>
          </cell>
          <cell r="B23" t="str">
            <v>2021325/FE</v>
          </cell>
          <cell r="C23" t="str">
            <v xml:space="preserve">I. &amp; S. T. SRL </v>
          </cell>
          <cell r="D23">
            <v>44530</v>
          </cell>
          <cell r="E23">
            <v>540</v>
          </cell>
          <cell r="F23">
            <v>44537</v>
          </cell>
          <cell r="G23">
            <v>7</v>
          </cell>
          <cell r="H23">
            <v>3780</v>
          </cell>
        </row>
        <row r="24">
          <cell r="A24">
            <v>44509</v>
          </cell>
          <cell r="B24">
            <v>23011045</v>
          </cell>
          <cell r="C24" t="str">
            <v>IL SOLE 24 ORE S.P.A.</v>
          </cell>
          <cell r="D24">
            <v>44561</v>
          </cell>
          <cell r="E24">
            <v>2100</v>
          </cell>
          <cell r="F24">
            <v>44559</v>
          </cell>
          <cell r="G24">
            <v>-2</v>
          </cell>
          <cell r="H24">
            <v>-4200</v>
          </cell>
        </row>
        <row r="25">
          <cell r="A25">
            <v>44484</v>
          </cell>
          <cell r="B25" t="str">
            <v>VNB/21015004</v>
          </cell>
          <cell r="C25" t="str">
            <v xml:space="preserve">Infocamere </v>
          </cell>
          <cell r="D25">
            <v>44514</v>
          </cell>
          <cell r="E25">
            <v>8.9</v>
          </cell>
          <cell r="F25">
            <v>44523</v>
          </cell>
          <cell r="G25">
            <v>9</v>
          </cell>
          <cell r="H25">
            <v>80.100000000000009</v>
          </cell>
        </row>
        <row r="26">
          <cell r="A26">
            <v>44489</v>
          </cell>
          <cell r="B26" t="str">
            <v>VVA/21015028</v>
          </cell>
          <cell r="C26" t="str">
            <v xml:space="preserve">Infocamere </v>
          </cell>
          <cell r="D26">
            <v>44519</v>
          </cell>
          <cell r="E26">
            <v>8.0500000000000007</v>
          </cell>
          <cell r="F26">
            <v>44523</v>
          </cell>
          <cell r="G26">
            <v>4</v>
          </cell>
          <cell r="H26">
            <v>32.200000000000003</v>
          </cell>
        </row>
        <row r="27">
          <cell r="A27">
            <v>44489</v>
          </cell>
          <cell r="B27" t="str">
            <v>VZA/21001758</v>
          </cell>
          <cell r="C27" t="str">
            <v xml:space="preserve">Infocamere </v>
          </cell>
          <cell r="D27">
            <v>44489</v>
          </cell>
          <cell r="E27">
            <v>5.8</v>
          </cell>
          <cell r="F27">
            <v>44498</v>
          </cell>
          <cell r="G27">
            <v>9</v>
          </cell>
          <cell r="H27">
            <v>52.199999999999996</v>
          </cell>
        </row>
        <row r="28">
          <cell r="A28">
            <v>44484</v>
          </cell>
          <cell r="B28" t="str">
            <v>VZA/21001755</v>
          </cell>
          <cell r="C28" t="str">
            <v xml:space="preserve">Infocamere </v>
          </cell>
          <cell r="D28">
            <v>44514</v>
          </cell>
          <cell r="E28">
            <v>6</v>
          </cell>
          <cell r="F28">
            <v>44459</v>
          </cell>
          <cell r="G28">
            <v>-55</v>
          </cell>
          <cell r="H28">
            <v>-330</v>
          </cell>
        </row>
        <row r="29">
          <cell r="A29">
            <v>44483</v>
          </cell>
          <cell r="B29" t="str">
            <v>427-690000-2021-FT</v>
          </cell>
          <cell r="C29" t="str">
            <v>INPS</v>
          </cell>
          <cell r="D29">
            <v>44491</v>
          </cell>
          <cell r="E29">
            <v>79.52</v>
          </cell>
          <cell r="F29">
            <v>44491</v>
          </cell>
          <cell r="G29">
            <v>0</v>
          </cell>
          <cell r="H29">
            <v>0</v>
          </cell>
        </row>
        <row r="30">
          <cell r="A30">
            <v>44488</v>
          </cell>
          <cell r="B30" t="str">
            <v>1377-000000-2021-FT</v>
          </cell>
          <cell r="C30" t="str">
            <v>INPS</v>
          </cell>
          <cell r="D30">
            <v>44505</v>
          </cell>
          <cell r="E30">
            <v>10553.1</v>
          </cell>
          <cell r="F30">
            <v>44504</v>
          </cell>
          <cell r="G30">
            <v>-1</v>
          </cell>
          <cell r="H30">
            <v>-10553.1</v>
          </cell>
        </row>
        <row r="31">
          <cell r="A31">
            <v>44483</v>
          </cell>
          <cell r="B31" t="str">
            <v>587/C-2021</v>
          </cell>
          <cell r="C31" t="str">
            <v xml:space="preserve">INTERSYSTEM </v>
          </cell>
          <cell r="D31">
            <v>44513</v>
          </cell>
          <cell r="E31">
            <v>10341.65</v>
          </cell>
          <cell r="F31">
            <v>44511</v>
          </cell>
          <cell r="G31">
            <v>-2</v>
          </cell>
          <cell r="H31">
            <v>-20683.3</v>
          </cell>
        </row>
        <row r="32">
          <cell r="A32">
            <v>44552</v>
          </cell>
          <cell r="B32">
            <v>2955</v>
          </cell>
          <cell r="C32" t="str">
            <v xml:space="preserve">Irideitalia </v>
          </cell>
          <cell r="D32">
            <v>44583</v>
          </cell>
          <cell r="E32">
            <v>299</v>
          </cell>
          <cell r="F32">
            <v>44601</v>
          </cell>
          <cell r="G32">
            <v>18</v>
          </cell>
          <cell r="H32">
            <v>5382</v>
          </cell>
        </row>
        <row r="33">
          <cell r="A33">
            <v>44489</v>
          </cell>
          <cell r="B33">
            <v>11372900</v>
          </cell>
          <cell r="C33" t="str">
            <v>IRIDEOS S.p.a.</v>
          </cell>
          <cell r="D33">
            <v>44530</v>
          </cell>
          <cell r="E33">
            <v>2340</v>
          </cell>
          <cell r="F33">
            <v>44530</v>
          </cell>
          <cell r="G33">
            <v>0</v>
          </cell>
          <cell r="H33">
            <v>0</v>
          </cell>
        </row>
        <row r="34">
          <cell r="A34">
            <v>44545</v>
          </cell>
          <cell r="B34">
            <v>11447684</v>
          </cell>
          <cell r="C34" t="str">
            <v>IRIDEOS S.p.a.</v>
          </cell>
          <cell r="D34">
            <v>44592</v>
          </cell>
          <cell r="E34">
            <v>2340</v>
          </cell>
          <cell r="F34">
            <v>44591</v>
          </cell>
          <cell r="G34">
            <v>-1</v>
          </cell>
          <cell r="H34">
            <v>-2340</v>
          </cell>
        </row>
        <row r="35">
          <cell r="A35">
            <v>44550</v>
          </cell>
          <cell r="B35">
            <v>21004980</v>
          </cell>
          <cell r="C35" t="str">
            <v>Italware S.r.l.</v>
          </cell>
          <cell r="D35">
            <v>44580</v>
          </cell>
          <cell r="E35">
            <v>98481.34</v>
          </cell>
          <cell r="F35">
            <v>44587</v>
          </cell>
          <cell r="G35">
            <v>7</v>
          </cell>
          <cell r="H35">
            <v>689369.38</v>
          </cell>
        </row>
        <row r="36">
          <cell r="A36">
            <v>44469</v>
          </cell>
          <cell r="B36">
            <v>2981</v>
          </cell>
          <cell r="C36" t="str">
            <v xml:space="preserve">IWG S.r.l. </v>
          </cell>
          <cell r="D36">
            <v>44499</v>
          </cell>
          <cell r="E36">
            <v>1890</v>
          </cell>
          <cell r="F36">
            <v>44503</v>
          </cell>
          <cell r="G36">
            <v>4</v>
          </cell>
          <cell r="H36">
            <v>7560</v>
          </cell>
        </row>
        <row r="37">
          <cell r="A37">
            <v>44497</v>
          </cell>
          <cell r="B37">
            <v>3150</v>
          </cell>
          <cell r="C37" t="str">
            <v xml:space="preserve">IWG S.r.l. </v>
          </cell>
          <cell r="D37">
            <v>44528</v>
          </cell>
          <cell r="E37">
            <v>73.27</v>
          </cell>
          <cell r="F37">
            <v>44530</v>
          </cell>
          <cell r="G37">
            <v>2</v>
          </cell>
          <cell r="H37">
            <v>146.54</v>
          </cell>
        </row>
        <row r="38">
          <cell r="A38">
            <v>44498</v>
          </cell>
          <cell r="B38">
            <v>3340</v>
          </cell>
          <cell r="C38" t="str">
            <v xml:space="preserve">IWG S.r.l. </v>
          </cell>
          <cell r="D38">
            <v>44529</v>
          </cell>
          <cell r="E38">
            <v>3465</v>
          </cell>
          <cell r="F38">
            <v>44530</v>
          </cell>
          <cell r="G38">
            <v>1</v>
          </cell>
          <cell r="H38">
            <v>3465</v>
          </cell>
        </row>
        <row r="39">
          <cell r="A39">
            <v>44525</v>
          </cell>
          <cell r="B39">
            <v>3438</v>
          </cell>
          <cell r="C39" t="str">
            <v xml:space="preserve">IWG S.r.l. </v>
          </cell>
          <cell r="D39">
            <v>44555</v>
          </cell>
          <cell r="E39">
            <v>75.23</v>
          </cell>
          <cell r="F39">
            <v>44553</v>
          </cell>
          <cell r="G39">
            <v>-2</v>
          </cell>
          <cell r="H39">
            <v>-150.46</v>
          </cell>
        </row>
        <row r="40">
          <cell r="A40">
            <v>44553</v>
          </cell>
          <cell r="B40">
            <v>3760</v>
          </cell>
          <cell r="C40" t="str">
            <v xml:space="preserve">IWG S.r.l. </v>
          </cell>
          <cell r="D40">
            <v>44584</v>
          </cell>
          <cell r="E40">
            <v>74.41</v>
          </cell>
          <cell r="F40">
            <v>44601</v>
          </cell>
          <cell r="G40">
            <v>17</v>
          </cell>
          <cell r="H40">
            <v>1264.97</v>
          </cell>
        </row>
        <row r="41">
          <cell r="A41">
            <v>44557</v>
          </cell>
          <cell r="B41">
            <v>3812</v>
          </cell>
          <cell r="C41" t="str">
            <v xml:space="preserve">IWG S.r.l. </v>
          </cell>
          <cell r="D41">
            <v>44588</v>
          </cell>
          <cell r="E41">
            <v>88.33</v>
          </cell>
          <cell r="F41">
            <v>44601</v>
          </cell>
          <cell r="G41">
            <v>13</v>
          </cell>
          <cell r="H41">
            <v>1148.29</v>
          </cell>
        </row>
        <row r="42">
          <cell r="A42">
            <v>44558</v>
          </cell>
          <cell r="B42">
            <v>4009</v>
          </cell>
          <cell r="C42" t="str">
            <v xml:space="preserve">IWG S.r.l. </v>
          </cell>
          <cell r="D42">
            <v>44589</v>
          </cell>
          <cell r="E42">
            <v>1980</v>
          </cell>
          <cell r="F42">
            <v>44601</v>
          </cell>
          <cell r="G42">
            <v>12</v>
          </cell>
          <cell r="H42">
            <v>23760</v>
          </cell>
        </row>
        <row r="43">
          <cell r="A43">
            <v>44498</v>
          </cell>
          <cell r="B43">
            <v>1010723115</v>
          </cell>
          <cell r="C43" t="str">
            <v xml:space="preserve">Kyocera </v>
          </cell>
          <cell r="D43">
            <v>44530</v>
          </cell>
          <cell r="E43">
            <v>329.12</v>
          </cell>
          <cell r="F43">
            <v>44530</v>
          </cell>
          <cell r="G43">
            <v>0</v>
          </cell>
          <cell r="H43">
            <v>0</v>
          </cell>
        </row>
        <row r="44">
          <cell r="A44">
            <v>44544</v>
          </cell>
          <cell r="B44">
            <v>49</v>
          </cell>
          <cell r="C44" t="str">
            <v xml:space="preserve">OMNE OFFICIO S.r.l.s. </v>
          </cell>
          <cell r="D44">
            <v>44544</v>
          </cell>
          <cell r="E44">
            <v>6706.16</v>
          </cell>
          <cell r="F44">
            <v>44579</v>
          </cell>
          <cell r="G44">
            <v>35</v>
          </cell>
          <cell r="H44">
            <v>234715.6</v>
          </cell>
        </row>
        <row r="45">
          <cell r="A45">
            <v>44502</v>
          </cell>
          <cell r="B45">
            <v>3210575893</v>
          </cell>
          <cell r="C45" t="str">
            <v xml:space="preserve">Poste </v>
          </cell>
          <cell r="D45">
            <v>44532</v>
          </cell>
          <cell r="E45">
            <v>0.22</v>
          </cell>
          <cell r="F45">
            <v>44537</v>
          </cell>
          <cell r="G45">
            <v>5</v>
          </cell>
          <cell r="H45">
            <v>1.1000000000000001</v>
          </cell>
        </row>
        <row r="46">
          <cell r="A46">
            <v>44502</v>
          </cell>
          <cell r="B46">
            <v>1021276801</v>
          </cell>
          <cell r="C46" t="str">
            <v xml:space="preserve">Poste </v>
          </cell>
          <cell r="D46">
            <v>44532</v>
          </cell>
          <cell r="E46">
            <v>5.25</v>
          </cell>
          <cell r="F46">
            <v>44537</v>
          </cell>
          <cell r="G46">
            <v>5</v>
          </cell>
          <cell r="H46">
            <v>26.25</v>
          </cell>
        </row>
        <row r="47">
          <cell r="A47">
            <v>44551</v>
          </cell>
          <cell r="B47" t="str">
            <v>807/2021</v>
          </cell>
          <cell r="C47" t="str">
            <v>REALITY SRL</v>
          </cell>
          <cell r="D47">
            <v>44551</v>
          </cell>
          <cell r="E47">
            <v>129.54</v>
          </cell>
          <cell r="F47">
            <v>44579</v>
          </cell>
          <cell r="G47">
            <v>28</v>
          </cell>
          <cell r="H47">
            <v>3627.12</v>
          </cell>
        </row>
        <row r="48">
          <cell r="A48">
            <v>44530</v>
          </cell>
          <cell r="B48">
            <v>520</v>
          </cell>
          <cell r="C48" t="str">
            <v>REVOBYTE S.R.L</v>
          </cell>
          <cell r="D48">
            <v>44560</v>
          </cell>
          <cell r="E48">
            <v>1691.96</v>
          </cell>
          <cell r="F48">
            <v>44579</v>
          </cell>
          <cell r="G48">
            <v>19</v>
          </cell>
          <cell r="H48">
            <v>32147.24</v>
          </cell>
        </row>
        <row r="49">
          <cell r="A49">
            <v>41190</v>
          </cell>
          <cell r="B49">
            <v>219323390</v>
          </cell>
          <cell r="C49" t="str">
            <v xml:space="preserve">RICOH </v>
          </cell>
          <cell r="D49">
            <v>44561</v>
          </cell>
          <cell r="E49">
            <v>571.5</v>
          </cell>
          <cell r="F49">
            <v>44561</v>
          </cell>
          <cell r="G49">
            <v>0</v>
          </cell>
          <cell r="H49">
            <v>0</v>
          </cell>
        </row>
        <row r="50">
          <cell r="A50">
            <v>44510</v>
          </cell>
          <cell r="B50" t="str">
            <v>348/2021</v>
          </cell>
          <cell r="C50" t="str">
            <v xml:space="preserve">SAPIENTIA S.R.L. S.T.P. </v>
          </cell>
          <cell r="D50">
            <v>44510</v>
          </cell>
          <cell r="E50">
            <v>290</v>
          </cell>
          <cell r="F50">
            <v>44510</v>
          </cell>
          <cell r="G50">
            <v>0</v>
          </cell>
          <cell r="H50">
            <v>0</v>
          </cell>
        </row>
        <row r="51">
          <cell r="A51">
            <v>44503</v>
          </cell>
          <cell r="B51">
            <v>1024</v>
          </cell>
          <cell r="C51" t="str">
            <v xml:space="preserve">SENSIBLE DATA SPA </v>
          </cell>
          <cell r="D51">
            <v>44503</v>
          </cell>
          <cell r="E51">
            <v>497</v>
          </cell>
          <cell r="F51">
            <v>44504</v>
          </cell>
          <cell r="G51">
            <v>1</v>
          </cell>
          <cell r="H51">
            <v>497</v>
          </cell>
        </row>
        <row r="52">
          <cell r="A52">
            <v>44530</v>
          </cell>
          <cell r="B52">
            <v>1098</v>
          </cell>
          <cell r="C52" t="str">
            <v xml:space="preserve">SOFTWARE EXPERIENCE S.R.L. </v>
          </cell>
          <cell r="D52">
            <v>44560</v>
          </cell>
          <cell r="E52">
            <v>1210</v>
          </cell>
          <cell r="F52">
            <v>44579</v>
          </cell>
          <cell r="G52">
            <v>19</v>
          </cell>
          <cell r="H52">
            <v>22990</v>
          </cell>
        </row>
        <row r="53">
          <cell r="A53">
            <v>44520</v>
          </cell>
          <cell r="B53" t="str">
            <v>CINV/2021/0855</v>
          </cell>
          <cell r="C53" t="str">
            <v xml:space="preserve">Spencer Stuart Italia S.R.L. </v>
          </cell>
          <cell r="D53">
            <v>44520</v>
          </cell>
          <cell r="E53">
            <v>22500</v>
          </cell>
          <cell r="F53">
            <v>44530</v>
          </cell>
          <cell r="G53">
            <v>10</v>
          </cell>
          <cell r="H53">
            <v>225000</v>
          </cell>
        </row>
        <row r="54">
          <cell r="A54">
            <v>44490</v>
          </cell>
          <cell r="B54" t="str">
            <v>CINV/2021/0758</v>
          </cell>
          <cell r="C54" t="str">
            <v xml:space="preserve">Spencer Stuart Italia S.R.L. </v>
          </cell>
          <cell r="D54">
            <v>44490</v>
          </cell>
          <cell r="E54">
            <v>22500</v>
          </cell>
          <cell r="F54">
            <v>44504</v>
          </cell>
          <cell r="G54">
            <v>14</v>
          </cell>
          <cell r="H54">
            <v>315000</v>
          </cell>
        </row>
        <row r="55">
          <cell r="A55">
            <v>44480</v>
          </cell>
          <cell r="B55" t="str">
            <v>1976/00</v>
          </cell>
          <cell r="C55" t="str">
            <v xml:space="preserve">STUDIO 81 </v>
          </cell>
          <cell r="D55">
            <v>44511</v>
          </cell>
          <cell r="E55">
            <v>1560</v>
          </cell>
          <cell r="F55">
            <v>44510</v>
          </cell>
          <cell r="G55">
            <v>-1</v>
          </cell>
          <cell r="H55">
            <v>-1560</v>
          </cell>
        </row>
        <row r="56">
          <cell r="A56">
            <v>44499</v>
          </cell>
          <cell r="B56" t="str">
            <v>2100/00</v>
          </cell>
          <cell r="C56" t="str">
            <v xml:space="preserve">STUDIO 81 </v>
          </cell>
          <cell r="D56">
            <v>44530</v>
          </cell>
          <cell r="E56">
            <v>1592.5</v>
          </cell>
          <cell r="F56">
            <v>44530</v>
          </cell>
          <cell r="G56">
            <v>0</v>
          </cell>
          <cell r="H56">
            <v>0</v>
          </cell>
        </row>
        <row r="57">
          <cell r="A57">
            <v>44469</v>
          </cell>
          <cell r="B57" t="str">
            <v>1876/00</v>
          </cell>
          <cell r="C57" t="str">
            <v xml:space="preserve">STUDIO 81 </v>
          </cell>
          <cell r="D57">
            <v>44499</v>
          </cell>
          <cell r="E57">
            <v>227.5</v>
          </cell>
          <cell r="F57">
            <v>44510</v>
          </cell>
          <cell r="G57">
            <v>11</v>
          </cell>
          <cell r="H57">
            <v>2502.5</v>
          </cell>
        </row>
        <row r="58">
          <cell r="A58">
            <v>44559</v>
          </cell>
          <cell r="B58" t="str">
            <v>798/21</v>
          </cell>
          <cell r="C58" t="str">
            <v>TELCOM TELECOMUNICAZIONI S.R.L.</v>
          </cell>
          <cell r="D58">
            <v>44590</v>
          </cell>
          <cell r="E58">
            <v>588.5</v>
          </cell>
          <cell r="F58">
            <v>44601</v>
          </cell>
          <cell r="G58">
            <v>11</v>
          </cell>
          <cell r="H58">
            <v>6473.5</v>
          </cell>
        </row>
        <row r="59">
          <cell r="A59">
            <v>44469</v>
          </cell>
          <cell r="B59" t="str">
            <v>2021/09/1766</v>
          </cell>
          <cell r="C59" t="str">
            <v xml:space="preserve">Ultrapromedia Srl </v>
          </cell>
          <cell r="D59">
            <v>44499</v>
          </cell>
          <cell r="E59">
            <v>142.09</v>
          </cell>
          <cell r="F59">
            <v>44503</v>
          </cell>
          <cell r="G59">
            <v>4</v>
          </cell>
          <cell r="H59">
            <v>568.36</v>
          </cell>
        </row>
        <row r="60">
          <cell r="A60">
            <v>44481</v>
          </cell>
          <cell r="B60" t="str">
            <v>8449IWBS</v>
          </cell>
          <cell r="C60" t="str">
            <v>WEBSTER SRL</v>
          </cell>
          <cell r="D60">
            <v>44483</v>
          </cell>
          <cell r="E60">
            <v>26.6</v>
          </cell>
          <cell r="F60">
            <v>44483</v>
          </cell>
          <cell r="G60">
            <v>0</v>
          </cell>
          <cell r="H60">
            <v>0</v>
          </cell>
        </row>
        <row r="61">
          <cell r="A61">
            <v>44521</v>
          </cell>
          <cell r="B61" t="str">
            <v xml:space="preserve">2021T001296337 </v>
          </cell>
          <cell r="C61" t="str">
            <v>Wind Tre S.p.A.</v>
          </cell>
          <cell r="D61">
            <v>44551</v>
          </cell>
          <cell r="E61">
            <v>1392.5</v>
          </cell>
          <cell r="F61">
            <v>44551</v>
          </cell>
          <cell r="G61">
            <v>0</v>
          </cell>
          <cell r="H61">
            <v>0</v>
          </cell>
        </row>
        <row r="70">
          <cell r="E70">
            <v>244206.63999999998</v>
          </cell>
          <cell r="G70">
            <v>4.4666666666666668</v>
          </cell>
          <cell r="H70">
            <v>2009112.9600000007</v>
          </cell>
        </row>
        <row r="71">
          <cell r="E71" t="str">
            <v>denominatore</v>
          </cell>
          <cell r="H71" t="str">
            <v>numeratore</v>
          </cell>
        </row>
        <row r="72">
          <cell r="G72" t="str">
            <v>indicatore</v>
          </cell>
          <cell r="H72">
            <v>8.2271020968144057</v>
          </cell>
        </row>
      </sheetData>
      <sheetData sheetId="11"/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F4FF52F-311A-4F30-8F61-88E2100487EC}" name="Tabella95" displayName="Tabella95" ref="A1:H65" totalsRowShown="0" headerRowDxfId="6">
  <autoFilter ref="A1:H65" xr:uid="{2E0358C1-C597-4252-A51A-A1A0E0AD702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8FE5CA7B-0540-4AF9-ADC7-3A1A4623A90C}" name="Data fattura" dataDxfId="5"/>
    <tableColumn id="2" xr3:uid="{C1AD555E-2102-48F3-9CDB-C839E6E69E94}" name="Numero Fattura" dataDxfId="4"/>
    <tableColumn id="3" xr3:uid="{D1A95C2F-564B-4539-9FDE-85CBB0DE48BE}" name="Fornitore"/>
    <tableColumn id="4" xr3:uid="{0C88B54D-F9AE-4A0A-A50D-C2B2BAAEFBF1}" name="Data Scadenza" dataDxfId="3"/>
    <tableColumn id="5" xr3:uid="{808CFB84-4196-41E4-A51D-19B7F115C1E2}" name="Importo pagato" dataDxfId="2"/>
    <tableColumn id="6" xr3:uid="{1AF27F19-B76B-4F72-8072-A2E52946B3BB}" name="Data Pagamento" dataDxfId="1"/>
    <tableColumn id="7" xr3:uid="{3BB44CEB-B3E1-4981-B1CA-4B1156ED9DB1}" name="Giorni di ritardo"/>
    <tableColumn id="8" xr3:uid="{B52B2FBD-8AAF-4C1C-9A2B-F87816420BCA}" name="Numeratore" dataDxfId="0" dataCellStyle="Migliai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1F86-86E1-4D40-AE15-646555E51836}">
  <dimension ref="A1:H65"/>
  <sheetViews>
    <sheetView tabSelected="1" zoomScaleNormal="100" workbookViewId="0">
      <pane ySplit="1" topLeftCell="A2" activePane="bottomLeft" state="frozen"/>
      <selection pane="bottomLeft" activeCell="C10" sqref="C10"/>
    </sheetView>
  </sheetViews>
  <sheetFormatPr defaultColWidth="8.73046875" defaultRowHeight="14.25" x14ac:dyDescent="0.45"/>
  <cols>
    <col min="1" max="1" width="12.73046875" style="16" customWidth="1"/>
    <col min="2" max="2" width="17.86328125" style="17" bestFit="1" customWidth="1"/>
    <col min="3" max="3" width="36.73046875" bestFit="1" customWidth="1"/>
    <col min="4" max="4" width="14.265625" style="16" customWidth="1"/>
    <col min="5" max="5" width="15.1328125" customWidth="1"/>
    <col min="6" max="6" width="15.1328125" style="16" bestFit="1" customWidth="1"/>
    <col min="7" max="7" width="15.86328125" bestFit="1" customWidth="1"/>
    <col min="8" max="8" width="17.1328125" style="9" bestFit="1" customWidth="1"/>
  </cols>
  <sheetData>
    <row r="1" spans="1:8" s="4" customFormat="1" ht="15" customHeight="1" x14ac:dyDescent="0.35">
      <c r="A1" s="1" t="s">
        <v>75</v>
      </c>
      <c r="B1" s="2" t="s">
        <v>0</v>
      </c>
      <c r="C1" s="2" t="s">
        <v>1</v>
      </c>
      <c r="D1" s="1" t="s">
        <v>74</v>
      </c>
      <c r="E1" s="2" t="s">
        <v>73</v>
      </c>
      <c r="F1" s="1" t="s">
        <v>72</v>
      </c>
      <c r="G1" s="2" t="s">
        <v>76</v>
      </c>
      <c r="H1" s="3" t="s">
        <v>71</v>
      </c>
    </row>
    <row r="2" spans="1:8" x14ac:dyDescent="0.45">
      <c r="A2" s="5">
        <v>44561</v>
      </c>
      <c r="B2" s="6" t="s">
        <v>2</v>
      </c>
      <c r="C2" s="7" t="s">
        <v>3</v>
      </c>
      <c r="D2" s="5">
        <v>44606</v>
      </c>
      <c r="E2" s="8">
        <v>15</v>
      </c>
      <c r="F2" s="5">
        <v>44615</v>
      </c>
      <c r="G2" s="21">
        <f t="shared" ref="G2:G61" si="0">F2-D2</f>
        <v>9</v>
      </c>
      <c r="H2" s="9">
        <f t="shared" ref="H2:H61" si="1">E2*G2</f>
        <v>135</v>
      </c>
    </row>
    <row r="3" spans="1:8" x14ac:dyDescent="0.45">
      <c r="A3" s="5">
        <v>44554</v>
      </c>
      <c r="B3" s="6">
        <v>984</v>
      </c>
      <c r="C3" s="7" t="s">
        <v>4</v>
      </c>
      <c r="D3" s="5">
        <v>44620</v>
      </c>
      <c r="E3" s="8">
        <v>1800</v>
      </c>
      <c r="F3" s="5">
        <v>44617</v>
      </c>
      <c r="G3" s="21">
        <f t="shared" si="0"/>
        <v>-3</v>
      </c>
      <c r="H3" s="9">
        <f t="shared" si="1"/>
        <v>-5400</v>
      </c>
    </row>
    <row r="4" spans="1:8" x14ac:dyDescent="0.45">
      <c r="A4" s="5">
        <v>44564</v>
      </c>
      <c r="B4" s="6" t="s">
        <v>5</v>
      </c>
      <c r="C4" s="7" t="s">
        <v>3</v>
      </c>
      <c r="D4" s="5">
        <v>44609</v>
      </c>
      <c r="E4" s="8">
        <v>4643.1899999999996</v>
      </c>
      <c r="F4" s="5">
        <v>44615</v>
      </c>
      <c r="G4" s="21">
        <f t="shared" si="0"/>
        <v>6</v>
      </c>
      <c r="H4" s="9">
        <f t="shared" si="1"/>
        <v>27859.14</v>
      </c>
    </row>
    <row r="5" spans="1:8" x14ac:dyDescent="0.45">
      <c r="A5" s="5">
        <v>44568</v>
      </c>
      <c r="B5" s="6">
        <v>4</v>
      </c>
      <c r="C5" s="7" t="s">
        <v>6</v>
      </c>
      <c r="D5" s="5">
        <v>44568</v>
      </c>
      <c r="E5" s="8">
        <v>10034.77</v>
      </c>
      <c r="F5" s="5">
        <v>44580</v>
      </c>
      <c r="G5" s="21">
        <f t="shared" si="0"/>
        <v>12</v>
      </c>
      <c r="H5" s="9">
        <f t="shared" si="1"/>
        <v>120417.24</v>
      </c>
    </row>
    <row r="6" spans="1:8" x14ac:dyDescent="0.45">
      <c r="A6" s="5">
        <v>44571</v>
      </c>
      <c r="B6" s="6" t="s">
        <v>7</v>
      </c>
      <c r="C6" s="7" t="s">
        <v>8</v>
      </c>
      <c r="D6" s="5">
        <v>44602</v>
      </c>
      <c r="E6" s="8">
        <v>390</v>
      </c>
      <c r="F6" s="5">
        <v>44616</v>
      </c>
      <c r="G6" s="21">
        <f t="shared" si="0"/>
        <v>14</v>
      </c>
      <c r="H6" s="9">
        <f t="shared" si="1"/>
        <v>5460</v>
      </c>
    </row>
    <row r="7" spans="1:8" x14ac:dyDescent="0.45">
      <c r="A7" s="5">
        <v>44564</v>
      </c>
      <c r="B7" s="6">
        <v>8</v>
      </c>
      <c r="C7" s="7" t="s">
        <v>9</v>
      </c>
      <c r="D7" s="5">
        <v>44580</v>
      </c>
      <c r="E7" s="8">
        <v>774.14</v>
      </c>
      <c r="F7" s="5">
        <v>44580</v>
      </c>
      <c r="G7" s="21">
        <f t="shared" si="0"/>
        <v>0</v>
      </c>
      <c r="H7" s="9">
        <f t="shared" si="1"/>
        <v>0</v>
      </c>
    </row>
    <row r="8" spans="1:8" x14ac:dyDescent="0.45">
      <c r="A8" s="5">
        <v>44575</v>
      </c>
      <c r="B8" s="6" t="s">
        <v>10</v>
      </c>
      <c r="C8" s="7" t="s">
        <v>11</v>
      </c>
      <c r="D8" s="5">
        <v>44575</v>
      </c>
      <c r="E8" s="8">
        <v>1750</v>
      </c>
      <c r="F8" s="5">
        <v>44561</v>
      </c>
      <c r="G8" s="21">
        <f t="shared" si="0"/>
        <v>-14</v>
      </c>
      <c r="H8" s="9">
        <f t="shared" si="1"/>
        <v>-24500</v>
      </c>
    </row>
    <row r="9" spans="1:8" x14ac:dyDescent="0.45">
      <c r="A9" s="5">
        <v>44575</v>
      </c>
      <c r="B9" s="6" t="s">
        <v>12</v>
      </c>
      <c r="C9" s="7" t="s">
        <v>13</v>
      </c>
      <c r="D9" s="5">
        <v>44620</v>
      </c>
      <c r="E9" s="8">
        <v>136.33000000000001</v>
      </c>
      <c r="F9" s="5">
        <v>44617</v>
      </c>
      <c r="G9" s="21">
        <f t="shared" si="0"/>
        <v>-3</v>
      </c>
      <c r="H9" s="9">
        <f t="shared" si="1"/>
        <v>-408.99</v>
      </c>
    </row>
    <row r="10" spans="1:8" x14ac:dyDescent="0.45">
      <c r="A10" s="5">
        <v>44579</v>
      </c>
      <c r="B10" s="6">
        <v>229213868</v>
      </c>
      <c r="C10" s="7" t="s">
        <v>14</v>
      </c>
      <c r="D10" s="5">
        <v>44651</v>
      </c>
      <c r="E10" s="8">
        <v>74.510000000000005</v>
      </c>
      <c r="F10" s="5">
        <v>44651</v>
      </c>
      <c r="G10" s="21">
        <f t="shared" si="0"/>
        <v>0</v>
      </c>
      <c r="H10" s="9">
        <f t="shared" si="1"/>
        <v>0</v>
      </c>
    </row>
    <row r="11" spans="1:8" x14ac:dyDescent="0.45">
      <c r="A11" s="5">
        <v>44580</v>
      </c>
      <c r="B11" s="6" t="s">
        <v>15</v>
      </c>
      <c r="C11" s="7" t="s">
        <v>16</v>
      </c>
      <c r="D11" s="5">
        <v>44579</v>
      </c>
      <c r="E11" s="8">
        <v>4710.25</v>
      </c>
      <c r="F11" s="5">
        <v>44579</v>
      </c>
      <c r="G11" s="21">
        <f t="shared" si="0"/>
        <v>0</v>
      </c>
      <c r="H11" s="9">
        <f t="shared" si="1"/>
        <v>0</v>
      </c>
    </row>
    <row r="12" spans="1:8" x14ac:dyDescent="0.45">
      <c r="A12" s="5">
        <v>44578</v>
      </c>
      <c r="B12" s="6" t="s">
        <v>17</v>
      </c>
      <c r="C12" s="7" t="s">
        <v>13</v>
      </c>
      <c r="D12" s="5">
        <v>44651</v>
      </c>
      <c r="E12" s="8">
        <v>585.07000000000005</v>
      </c>
      <c r="F12" s="5">
        <v>44651</v>
      </c>
      <c r="G12" s="21">
        <f t="shared" si="0"/>
        <v>0</v>
      </c>
      <c r="H12" s="9">
        <f t="shared" si="1"/>
        <v>0</v>
      </c>
    </row>
    <row r="13" spans="1:8" x14ac:dyDescent="0.45">
      <c r="A13" s="5">
        <v>44578</v>
      </c>
      <c r="B13" s="6" t="s">
        <v>17</v>
      </c>
      <c r="C13" s="7" t="s">
        <v>13</v>
      </c>
      <c r="D13" s="5">
        <v>44681</v>
      </c>
      <c r="E13" s="8">
        <v>585.05999999999995</v>
      </c>
      <c r="F13" s="5">
        <v>44681</v>
      </c>
      <c r="G13" s="21">
        <f t="shared" si="0"/>
        <v>0</v>
      </c>
      <c r="H13" s="9">
        <f t="shared" si="1"/>
        <v>0</v>
      </c>
    </row>
    <row r="14" spans="1:8" x14ac:dyDescent="0.45">
      <c r="A14" s="5">
        <v>44578</v>
      </c>
      <c r="B14" s="6" t="s">
        <v>18</v>
      </c>
      <c r="C14" s="7" t="s">
        <v>13</v>
      </c>
      <c r="D14" s="5">
        <v>44620</v>
      </c>
      <c r="E14" s="8">
        <v>1494.8</v>
      </c>
      <c r="F14" s="5">
        <v>44617</v>
      </c>
      <c r="G14" s="21">
        <f t="shared" si="0"/>
        <v>-3</v>
      </c>
      <c r="H14" s="9">
        <f t="shared" si="1"/>
        <v>-4484.3999999999996</v>
      </c>
    </row>
    <row r="15" spans="1:8" x14ac:dyDescent="0.45">
      <c r="A15" s="5">
        <v>44578</v>
      </c>
      <c r="B15" s="6" t="s">
        <v>18</v>
      </c>
      <c r="C15" s="7" t="s">
        <v>13</v>
      </c>
      <c r="D15" s="5">
        <v>44651</v>
      </c>
      <c r="E15" s="8">
        <v>1494.8</v>
      </c>
      <c r="F15" s="5">
        <v>44650</v>
      </c>
      <c r="G15" s="21">
        <f t="shared" si="0"/>
        <v>-1</v>
      </c>
      <c r="H15" s="9">
        <f t="shared" si="1"/>
        <v>-1494.8</v>
      </c>
    </row>
    <row r="16" spans="1:8" x14ac:dyDescent="0.45">
      <c r="A16" s="5">
        <v>44578</v>
      </c>
      <c r="B16" s="6" t="s">
        <v>18</v>
      </c>
      <c r="C16" s="7" t="s">
        <v>13</v>
      </c>
      <c r="D16" s="5">
        <v>44681</v>
      </c>
      <c r="E16" s="8">
        <v>1494.8</v>
      </c>
      <c r="F16" s="5">
        <v>44679</v>
      </c>
      <c r="G16" s="21">
        <f t="shared" si="0"/>
        <v>-2</v>
      </c>
      <c r="H16" s="9">
        <f t="shared" si="1"/>
        <v>-2989.6</v>
      </c>
    </row>
    <row r="17" spans="1:8" x14ac:dyDescent="0.45">
      <c r="A17" s="5">
        <v>44578</v>
      </c>
      <c r="B17" s="6" t="s">
        <v>18</v>
      </c>
      <c r="C17" s="7" t="s">
        <v>13</v>
      </c>
      <c r="D17" s="5">
        <v>44712</v>
      </c>
      <c r="E17" s="8">
        <v>1494.81</v>
      </c>
      <c r="F17" s="5">
        <v>44711</v>
      </c>
      <c r="G17" s="21">
        <f t="shared" si="0"/>
        <v>-1</v>
      </c>
      <c r="H17" s="9">
        <f t="shared" si="1"/>
        <v>-1494.81</v>
      </c>
    </row>
    <row r="18" spans="1:8" x14ac:dyDescent="0.45">
      <c r="A18" s="5">
        <v>44579</v>
      </c>
      <c r="B18" s="6">
        <v>5</v>
      </c>
      <c r="C18" s="7" t="s">
        <v>19</v>
      </c>
      <c r="D18" s="5">
        <v>44579</v>
      </c>
      <c r="E18" s="8">
        <v>15785.69</v>
      </c>
      <c r="F18" s="5">
        <v>44601</v>
      </c>
      <c r="G18" s="21">
        <f t="shared" si="0"/>
        <v>22</v>
      </c>
      <c r="H18" s="9">
        <f t="shared" si="1"/>
        <v>347285.18</v>
      </c>
    </row>
    <row r="19" spans="1:8" x14ac:dyDescent="0.45">
      <c r="A19" s="5">
        <v>44582</v>
      </c>
      <c r="B19" s="6" t="s">
        <v>20</v>
      </c>
      <c r="C19" s="7" t="s">
        <v>21</v>
      </c>
      <c r="D19" s="5">
        <v>44613</v>
      </c>
      <c r="E19" s="8">
        <v>1230</v>
      </c>
      <c r="F19" s="5">
        <v>44613</v>
      </c>
      <c r="G19" s="21">
        <f t="shared" si="0"/>
        <v>0</v>
      </c>
      <c r="H19" s="9">
        <f t="shared" si="1"/>
        <v>0</v>
      </c>
    </row>
    <row r="20" spans="1:8" x14ac:dyDescent="0.45">
      <c r="A20" s="5">
        <v>44586</v>
      </c>
      <c r="B20" s="6">
        <v>23000401</v>
      </c>
      <c r="C20" s="7" t="s">
        <v>22</v>
      </c>
      <c r="D20" s="5">
        <v>44620</v>
      </c>
      <c r="E20" s="8">
        <v>1400</v>
      </c>
      <c r="F20" s="5">
        <v>44617</v>
      </c>
      <c r="G20" s="21">
        <f t="shared" si="0"/>
        <v>-3</v>
      </c>
      <c r="H20" s="9">
        <f t="shared" si="1"/>
        <v>-4200</v>
      </c>
    </row>
    <row r="21" spans="1:8" x14ac:dyDescent="0.45">
      <c r="A21" s="5">
        <v>44588</v>
      </c>
      <c r="B21" s="6" t="s">
        <v>23</v>
      </c>
      <c r="C21" s="7" t="s">
        <v>24</v>
      </c>
      <c r="D21" s="5">
        <v>44619</v>
      </c>
      <c r="E21" s="8">
        <v>180.33</v>
      </c>
      <c r="F21" s="5">
        <v>44616</v>
      </c>
      <c r="G21" s="21">
        <f t="shared" si="0"/>
        <v>-3</v>
      </c>
      <c r="H21" s="9">
        <f t="shared" si="1"/>
        <v>-540.99</v>
      </c>
    </row>
    <row r="22" spans="1:8" x14ac:dyDescent="0.45">
      <c r="A22" s="5">
        <v>44585</v>
      </c>
      <c r="B22" s="6" t="s">
        <v>25</v>
      </c>
      <c r="C22" s="7" t="s">
        <v>13</v>
      </c>
      <c r="D22" s="5">
        <v>44620</v>
      </c>
      <c r="E22" s="8">
        <v>107.8</v>
      </c>
      <c r="F22" s="5">
        <v>44617</v>
      </c>
      <c r="G22" s="21">
        <f t="shared" si="0"/>
        <v>-3</v>
      </c>
      <c r="H22" s="9">
        <f t="shared" si="1"/>
        <v>-323.39999999999998</v>
      </c>
    </row>
    <row r="23" spans="1:8" x14ac:dyDescent="0.45">
      <c r="A23" s="5">
        <v>44585</v>
      </c>
      <c r="B23" s="6" t="s">
        <v>25</v>
      </c>
      <c r="C23" s="7" t="s">
        <v>13</v>
      </c>
      <c r="D23" s="5">
        <v>44651</v>
      </c>
      <c r="E23" s="8">
        <v>107.8</v>
      </c>
      <c r="F23" s="5">
        <v>44650</v>
      </c>
      <c r="G23" s="21">
        <f t="shared" si="0"/>
        <v>-1</v>
      </c>
      <c r="H23" s="9">
        <f t="shared" si="1"/>
        <v>-107.8</v>
      </c>
    </row>
    <row r="24" spans="1:8" x14ac:dyDescent="0.45">
      <c r="A24" s="5">
        <v>44585</v>
      </c>
      <c r="B24" s="6" t="s">
        <v>25</v>
      </c>
      <c r="C24" s="7" t="s">
        <v>13</v>
      </c>
      <c r="D24" s="5">
        <v>44681</v>
      </c>
      <c r="E24" s="8">
        <v>107.8</v>
      </c>
      <c r="F24" s="5">
        <v>44679</v>
      </c>
      <c r="G24" s="21">
        <f t="shared" si="0"/>
        <v>-2</v>
      </c>
      <c r="H24" s="9">
        <f t="shared" si="1"/>
        <v>-215.6</v>
      </c>
    </row>
    <row r="25" spans="1:8" x14ac:dyDescent="0.45">
      <c r="A25" s="5">
        <v>44585</v>
      </c>
      <c r="B25" s="6" t="s">
        <v>25</v>
      </c>
      <c r="C25" s="7" t="s">
        <v>13</v>
      </c>
      <c r="D25" s="5">
        <v>44712</v>
      </c>
      <c r="E25" s="8">
        <v>107.79</v>
      </c>
      <c r="F25" s="5">
        <v>44711</v>
      </c>
      <c r="G25" s="21">
        <f t="shared" si="0"/>
        <v>-1</v>
      </c>
      <c r="H25" s="9">
        <f t="shared" si="1"/>
        <v>-107.79</v>
      </c>
    </row>
    <row r="26" spans="1:8" x14ac:dyDescent="0.45">
      <c r="A26" s="5">
        <v>44587</v>
      </c>
      <c r="B26" s="6">
        <v>3019111312</v>
      </c>
      <c r="C26" s="7" t="s">
        <v>26</v>
      </c>
      <c r="D26" s="5">
        <v>44587</v>
      </c>
      <c r="E26" s="8">
        <v>883.67</v>
      </c>
      <c r="F26" s="5">
        <v>44585</v>
      </c>
      <c r="G26" s="21">
        <f t="shared" si="0"/>
        <v>-2</v>
      </c>
      <c r="H26" s="9">
        <f t="shared" si="1"/>
        <v>-1767.34</v>
      </c>
    </row>
    <row r="27" spans="1:8" x14ac:dyDescent="0.45">
      <c r="A27" s="5">
        <v>44587</v>
      </c>
      <c r="B27" s="6">
        <v>66</v>
      </c>
      <c r="C27" s="7" t="s">
        <v>27</v>
      </c>
      <c r="D27" s="5">
        <v>44618</v>
      </c>
      <c r="E27" s="8">
        <v>75</v>
      </c>
      <c r="F27" s="5">
        <v>44616</v>
      </c>
      <c r="G27" s="21">
        <f t="shared" si="0"/>
        <v>-2</v>
      </c>
      <c r="H27" s="9">
        <f t="shared" si="1"/>
        <v>-150</v>
      </c>
    </row>
    <row r="28" spans="1:8" x14ac:dyDescent="0.45">
      <c r="A28" s="5">
        <v>44592</v>
      </c>
      <c r="B28" s="6" t="s">
        <v>28</v>
      </c>
      <c r="C28" s="7" t="s">
        <v>29</v>
      </c>
      <c r="D28" s="5">
        <v>44620</v>
      </c>
      <c r="E28" s="8">
        <v>1600</v>
      </c>
      <c r="F28" s="5">
        <v>44617</v>
      </c>
      <c r="G28" s="21">
        <f t="shared" si="0"/>
        <v>-3</v>
      </c>
      <c r="H28" s="9">
        <f t="shared" si="1"/>
        <v>-4800</v>
      </c>
    </row>
    <row r="29" spans="1:8" x14ac:dyDescent="0.45">
      <c r="A29" s="5">
        <v>44592</v>
      </c>
      <c r="B29" s="6">
        <v>291</v>
      </c>
      <c r="C29" s="7" t="s">
        <v>27</v>
      </c>
      <c r="D29" s="5">
        <v>44620</v>
      </c>
      <c r="E29" s="8">
        <v>79.650000000000006</v>
      </c>
      <c r="F29" s="5">
        <v>44617</v>
      </c>
      <c r="G29" s="21">
        <f t="shared" si="0"/>
        <v>-3</v>
      </c>
      <c r="H29" s="9">
        <f t="shared" si="1"/>
        <v>-238.95000000000002</v>
      </c>
    </row>
    <row r="30" spans="1:8" x14ac:dyDescent="0.45">
      <c r="A30" s="5">
        <v>44592</v>
      </c>
      <c r="B30" s="6">
        <v>1010742693</v>
      </c>
      <c r="C30" s="7" t="s">
        <v>30</v>
      </c>
      <c r="D30" s="5">
        <v>44620</v>
      </c>
      <c r="E30" s="8">
        <v>329.12</v>
      </c>
      <c r="F30" s="5">
        <v>44617</v>
      </c>
      <c r="G30" s="21">
        <f t="shared" si="0"/>
        <v>-3</v>
      </c>
      <c r="H30" s="9">
        <f t="shared" si="1"/>
        <v>-987.36</v>
      </c>
    </row>
    <row r="31" spans="1:8" x14ac:dyDescent="0.45">
      <c r="A31" s="5">
        <v>44592</v>
      </c>
      <c r="B31" s="6">
        <v>226401909</v>
      </c>
      <c r="C31" s="7" t="s">
        <v>14</v>
      </c>
      <c r="D31" s="5">
        <v>44651</v>
      </c>
      <c r="E31" s="8">
        <v>100</v>
      </c>
      <c r="F31" s="5">
        <v>44651</v>
      </c>
      <c r="G31" s="21">
        <f t="shared" si="0"/>
        <v>0</v>
      </c>
      <c r="H31" s="9">
        <f t="shared" si="1"/>
        <v>0</v>
      </c>
    </row>
    <row r="32" spans="1:8" x14ac:dyDescent="0.45">
      <c r="A32" s="5">
        <v>44592</v>
      </c>
      <c r="B32" s="6" t="s">
        <v>31</v>
      </c>
      <c r="C32" s="7" t="s">
        <v>32</v>
      </c>
      <c r="D32" s="5">
        <v>44620</v>
      </c>
      <c r="E32" s="8">
        <v>700</v>
      </c>
      <c r="F32" s="5">
        <v>44617</v>
      </c>
      <c r="G32" s="21">
        <f t="shared" si="0"/>
        <v>-3</v>
      </c>
      <c r="H32" s="9">
        <f t="shared" si="1"/>
        <v>-2100</v>
      </c>
    </row>
    <row r="33" spans="1:8" x14ac:dyDescent="0.45">
      <c r="A33" s="5">
        <v>44592</v>
      </c>
      <c r="B33" s="6">
        <v>9</v>
      </c>
      <c r="C33" s="5" t="s">
        <v>19</v>
      </c>
      <c r="D33" s="5">
        <v>44592</v>
      </c>
      <c r="E33" s="8">
        <v>11038.95</v>
      </c>
      <c r="F33" s="5">
        <v>44601</v>
      </c>
      <c r="G33" s="21">
        <f t="shared" si="0"/>
        <v>9</v>
      </c>
      <c r="H33" s="9">
        <f t="shared" si="1"/>
        <v>99350.55</v>
      </c>
    </row>
    <row r="34" spans="1:8" x14ac:dyDescent="0.45">
      <c r="A34" s="5">
        <v>44592</v>
      </c>
      <c r="B34" s="6">
        <v>324</v>
      </c>
      <c r="C34" s="7" t="s">
        <v>27</v>
      </c>
      <c r="D34" s="5">
        <v>44620</v>
      </c>
      <c r="E34" s="8">
        <v>1350</v>
      </c>
      <c r="F34" s="5">
        <v>44620</v>
      </c>
      <c r="G34" s="21">
        <f t="shared" si="0"/>
        <v>0</v>
      </c>
      <c r="H34" s="9">
        <f t="shared" si="1"/>
        <v>0</v>
      </c>
    </row>
    <row r="35" spans="1:8" x14ac:dyDescent="0.45">
      <c r="A35" s="5">
        <v>44594</v>
      </c>
      <c r="B35" s="6" t="s">
        <v>33</v>
      </c>
      <c r="C35" s="7" t="s">
        <v>3</v>
      </c>
      <c r="D35" s="5">
        <v>44639</v>
      </c>
      <c r="E35" s="8">
        <v>4713.66</v>
      </c>
      <c r="F35" s="5">
        <v>44631</v>
      </c>
      <c r="G35" s="21">
        <f t="shared" si="0"/>
        <v>-8</v>
      </c>
      <c r="H35" s="9">
        <f t="shared" si="1"/>
        <v>-37709.279999999999</v>
      </c>
    </row>
    <row r="36" spans="1:8" x14ac:dyDescent="0.45">
      <c r="A36" s="5">
        <v>44601</v>
      </c>
      <c r="B36" s="6" t="s">
        <v>34</v>
      </c>
      <c r="C36" s="7" t="s">
        <v>16</v>
      </c>
      <c r="D36" s="5">
        <v>44601</v>
      </c>
      <c r="E36" s="8">
        <v>1469.6</v>
      </c>
      <c r="F36" s="5">
        <v>44601</v>
      </c>
      <c r="G36" s="21">
        <f t="shared" si="0"/>
        <v>0</v>
      </c>
      <c r="H36" s="9">
        <f t="shared" si="1"/>
        <v>0</v>
      </c>
    </row>
    <row r="37" spans="1:8" x14ac:dyDescent="0.45">
      <c r="A37" s="5">
        <v>44600</v>
      </c>
      <c r="B37" s="6">
        <v>4</v>
      </c>
      <c r="C37" s="7" t="s">
        <v>35</v>
      </c>
      <c r="D37" s="5">
        <v>44615</v>
      </c>
      <c r="E37" s="8">
        <v>4420</v>
      </c>
      <c r="F37" s="5">
        <v>44615</v>
      </c>
      <c r="G37" s="21">
        <f t="shared" si="0"/>
        <v>0</v>
      </c>
      <c r="H37" s="9">
        <f t="shared" si="1"/>
        <v>0</v>
      </c>
    </row>
    <row r="38" spans="1:8" x14ac:dyDescent="0.45">
      <c r="A38" s="5">
        <v>44607</v>
      </c>
      <c r="B38" s="6" t="s">
        <v>36</v>
      </c>
      <c r="C38" s="7" t="s">
        <v>32</v>
      </c>
      <c r="D38" s="5">
        <v>44635</v>
      </c>
      <c r="E38" s="8">
        <v>100</v>
      </c>
      <c r="F38" s="5">
        <v>44631</v>
      </c>
      <c r="G38" s="21">
        <f t="shared" si="0"/>
        <v>-4</v>
      </c>
      <c r="H38" s="9">
        <f t="shared" si="1"/>
        <v>-400</v>
      </c>
    </row>
    <row r="39" spans="1:8" x14ac:dyDescent="0.45">
      <c r="A39" s="5">
        <v>44608</v>
      </c>
      <c r="B39" s="6" t="s">
        <v>37</v>
      </c>
      <c r="C39" s="7" t="s">
        <v>38</v>
      </c>
      <c r="D39" s="5">
        <v>44638</v>
      </c>
      <c r="E39" s="8">
        <v>9.25</v>
      </c>
      <c r="F39" s="5">
        <v>44616</v>
      </c>
      <c r="G39" s="21">
        <f t="shared" si="0"/>
        <v>-22</v>
      </c>
      <c r="H39" s="9">
        <f t="shared" si="1"/>
        <v>-203.5</v>
      </c>
    </row>
    <row r="40" spans="1:8" x14ac:dyDescent="0.45">
      <c r="A40" s="5">
        <v>44608</v>
      </c>
      <c r="B40" s="6" t="s">
        <v>39</v>
      </c>
      <c r="C40" s="7" t="s">
        <v>40</v>
      </c>
      <c r="D40" s="5">
        <v>44608</v>
      </c>
      <c r="E40" s="8">
        <v>7</v>
      </c>
      <c r="F40" s="5">
        <v>44615</v>
      </c>
      <c r="G40" s="21">
        <f t="shared" si="0"/>
        <v>7</v>
      </c>
      <c r="H40" s="9">
        <f t="shared" si="1"/>
        <v>49</v>
      </c>
    </row>
    <row r="41" spans="1:8" x14ac:dyDescent="0.45">
      <c r="A41" s="5">
        <v>44610</v>
      </c>
      <c r="B41" s="6" t="s">
        <v>41</v>
      </c>
      <c r="C41" s="7" t="s">
        <v>42</v>
      </c>
      <c r="D41" s="5">
        <v>44610</v>
      </c>
      <c r="E41" s="8">
        <v>1040</v>
      </c>
      <c r="F41" s="5">
        <v>44615</v>
      </c>
      <c r="G41" s="21">
        <f t="shared" si="0"/>
        <v>5</v>
      </c>
      <c r="H41" s="9">
        <f t="shared" si="1"/>
        <v>5200</v>
      </c>
    </row>
    <row r="42" spans="1:8" x14ac:dyDescent="0.45">
      <c r="A42" s="5">
        <v>44615</v>
      </c>
      <c r="B42" s="6">
        <v>409</v>
      </c>
      <c r="C42" s="7" t="s">
        <v>27</v>
      </c>
      <c r="D42" s="5">
        <v>44643</v>
      </c>
      <c r="E42" s="8">
        <v>74.02</v>
      </c>
      <c r="F42" s="5">
        <v>44642</v>
      </c>
      <c r="G42" s="21">
        <f t="shared" si="0"/>
        <v>-1</v>
      </c>
      <c r="H42" s="9">
        <f t="shared" si="1"/>
        <v>-74.02</v>
      </c>
    </row>
    <row r="43" spans="1:8" x14ac:dyDescent="0.45">
      <c r="A43" s="5">
        <v>44613</v>
      </c>
      <c r="B43" s="6" t="s">
        <v>43</v>
      </c>
      <c r="C43" s="7" t="s">
        <v>44</v>
      </c>
      <c r="D43" s="5">
        <v>44641</v>
      </c>
      <c r="E43" s="8">
        <v>645.01</v>
      </c>
      <c r="F43" s="5">
        <v>44638</v>
      </c>
      <c r="G43" s="21">
        <f t="shared" si="0"/>
        <v>-3</v>
      </c>
      <c r="H43" s="9">
        <f t="shared" si="1"/>
        <v>-1935.03</v>
      </c>
    </row>
    <row r="44" spans="1:8" x14ac:dyDescent="0.45">
      <c r="A44" s="5">
        <v>44610</v>
      </c>
      <c r="B44" s="6">
        <v>11051413</v>
      </c>
      <c r="C44" s="7" t="s">
        <v>45</v>
      </c>
      <c r="D44" s="5">
        <v>44651</v>
      </c>
      <c r="E44" s="8">
        <v>2854.8</v>
      </c>
      <c r="F44" s="5">
        <v>44651</v>
      </c>
      <c r="G44" s="21">
        <f t="shared" si="0"/>
        <v>0</v>
      </c>
      <c r="H44" s="9">
        <f t="shared" si="1"/>
        <v>0</v>
      </c>
    </row>
    <row r="45" spans="1:8" x14ac:dyDescent="0.45">
      <c r="A45" s="5">
        <v>44616</v>
      </c>
      <c r="B45" s="6" t="s">
        <v>46</v>
      </c>
      <c r="C45" s="7" t="s">
        <v>47</v>
      </c>
      <c r="D45" s="5">
        <v>44651</v>
      </c>
      <c r="E45" s="8">
        <v>270</v>
      </c>
      <c r="F45" s="5">
        <v>44650</v>
      </c>
      <c r="G45" s="21">
        <f t="shared" si="0"/>
        <v>-1</v>
      </c>
      <c r="H45" s="9">
        <f t="shared" si="1"/>
        <v>-270</v>
      </c>
    </row>
    <row r="46" spans="1:8" x14ac:dyDescent="0.45">
      <c r="A46" s="5">
        <v>44617</v>
      </c>
      <c r="B46" s="6">
        <v>623</v>
      </c>
      <c r="C46" s="7" t="s">
        <v>27</v>
      </c>
      <c r="D46" s="5">
        <v>44645</v>
      </c>
      <c r="E46" s="8">
        <v>78.569999999999993</v>
      </c>
      <c r="F46" s="5">
        <v>44642</v>
      </c>
      <c r="G46" s="21">
        <f t="shared" si="0"/>
        <v>-3</v>
      </c>
      <c r="H46" s="9">
        <f t="shared" si="1"/>
        <v>-235.70999999999998</v>
      </c>
    </row>
    <row r="47" spans="1:8" x14ac:dyDescent="0.45">
      <c r="A47" s="5">
        <v>44615</v>
      </c>
      <c r="B47" s="6" t="s">
        <v>48</v>
      </c>
      <c r="C47" s="7" t="s">
        <v>49</v>
      </c>
      <c r="D47" s="5">
        <v>44645</v>
      </c>
      <c r="E47" s="8">
        <v>7434.68</v>
      </c>
      <c r="F47" s="5">
        <v>44644</v>
      </c>
      <c r="G47" s="21">
        <f t="shared" si="0"/>
        <v>-1</v>
      </c>
      <c r="H47" s="9">
        <f t="shared" si="1"/>
        <v>-7434.68</v>
      </c>
    </row>
    <row r="48" spans="1:8" x14ac:dyDescent="0.45">
      <c r="A48" s="5">
        <v>44649</v>
      </c>
      <c r="B48" s="6">
        <v>2022400071</v>
      </c>
      <c r="C48" s="7" t="s">
        <v>50</v>
      </c>
      <c r="D48" s="5">
        <v>44712</v>
      </c>
      <c r="E48" s="8">
        <v>2360</v>
      </c>
      <c r="F48" s="5">
        <v>44711</v>
      </c>
      <c r="G48" s="21">
        <f t="shared" si="0"/>
        <v>-1</v>
      </c>
      <c r="H48" s="9">
        <f t="shared" si="1"/>
        <v>-2360</v>
      </c>
    </row>
    <row r="49" spans="1:8" x14ac:dyDescent="0.45">
      <c r="A49" s="5">
        <v>44624</v>
      </c>
      <c r="B49" s="6">
        <v>342</v>
      </c>
      <c r="C49" s="7" t="s">
        <v>51</v>
      </c>
      <c r="D49" s="5">
        <v>44624</v>
      </c>
      <c r="E49" s="8">
        <v>199</v>
      </c>
      <c r="F49" s="5">
        <v>44623</v>
      </c>
      <c r="G49" s="21">
        <f t="shared" si="0"/>
        <v>-1</v>
      </c>
      <c r="H49" s="9">
        <f t="shared" si="1"/>
        <v>-199</v>
      </c>
    </row>
    <row r="50" spans="1:8" x14ac:dyDescent="0.45">
      <c r="A50" s="5">
        <v>44620</v>
      </c>
      <c r="B50" s="6">
        <v>170</v>
      </c>
      <c r="C50" s="7" t="s">
        <v>52</v>
      </c>
      <c r="D50" s="5">
        <v>44650</v>
      </c>
      <c r="E50" s="8">
        <v>26000</v>
      </c>
      <c r="F50" s="5">
        <v>44649</v>
      </c>
      <c r="G50" s="21">
        <f t="shared" si="0"/>
        <v>-1</v>
      </c>
      <c r="H50" s="9">
        <f t="shared" si="1"/>
        <v>-26000</v>
      </c>
    </row>
    <row r="51" spans="1:8" x14ac:dyDescent="0.45">
      <c r="A51" s="5">
        <v>44621</v>
      </c>
      <c r="B51" s="6" t="s">
        <v>53</v>
      </c>
      <c r="C51" s="7" t="s">
        <v>3</v>
      </c>
      <c r="D51" s="5">
        <v>44666</v>
      </c>
      <c r="E51" s="8">
        <v>4995.54</v>
      </c>
      <c r="F51" s="5">
        <v>44666</v>
      </c>
      <c r="G51" s="21">
        <f t="shared" si="0"/>
        <v>0</v>
      </c>
      <c r="H51" s="9">
        <f t="shared" si="1"/>
        <v>0</v>
      </c>
    </row>
    <row r="52" spans="1:8" x14ac:dyDescent="0.45">
      <c r="A52" s="5">
        <v>44623</v>
      </c>
      <c r="B52" s="6">
        <v>15585</v>
      </c>
      <c r="C52" s="7" t="s">
        <v>54</v>
      </c>
      <c r="D52" s="5">
        <v>44623</v>
      </c>
      <c r="E52" s="8">
        <v>81.97</v>
      </c>
      <c r="F52" s="5">
        <v>44622</v>
      </c>
      <c r="G52" s="21">
        <f t="shared" si="0"/>
        <v>-1</v>
      </c>
      <c r="H52" s="9">
        <f t="shared" si="1"/>
        <v>-81.97</v>
      </c>
    </row>
    <row r="53" spans="1:8" x14ac:dyDescent="0.45">
      <c r="A53" s="5">
        <v>44602</v>
      </c>
      <c r="B53" s="6">
        <v>48</v>
      </c>
      <c r="C53" s="7" t="s">
        <v>55</v>
      </c>
      <c r="D53" s="5">
        <v>44599</v>
      </c>
      <c r="E53" s="8">
        <v>3286.56</v>
      </c>
      <c r="F53" s="5">
        <v>44601</v>
      </c>
      <c r="G53" s="21">
        <f t="shared" si="0"/>
        <v>2</v>
      </c>
      <c r="H53" s="9">
        <f t="shared" si="1"/>
        <v>6573.12</v>
      </c>
    </row>
    <row r="54" spans="1:8" x14ac:dyDescent="0.45">
      <c r="A54" s="5">
        <v>44629</v>
      </c>
      <c r="B54" s="6">
        <v>834</v>
      </c>
      <c r="C54" s="7" t="s">
        <v>56</v>
      </c>
      <c r="D54" s="5">
        <v>44660</v>
      </c>
      <c r="E54" s="8">
        <v>6488</v>
      </c>
      <c r="F54" s="5">
        <v>44665</v>
      </c>
      <c r="G54" s="21">
        <f t="shared" si="0"/>
        <v>5</v>
      </c>
      <c r="H54" s="9">
        <f t="shared" si="1"/>
        <v>32440</v>
      </c>
    </row>
    <row r="55" spans="1:8" x14ac:dyDescent="0.45">
      <c r="A55" s="5">
        <v>44620</v>
      </c>
      <c r="B55" s="6" t="s">
        <v>57</v>
      </c>
      <c r="C55" s="7" t="s">
        <v>58</v>
      </c>
      <c r="D55" s="5">
        <v>44651</v>
      </c>
      <c r="E55" s="8">
        <v>3000</v>
      </c>
      <c r="F55" s="5">
        <v>44650</v>
      </c>
      <c r="G55" s="21">
        <f t="shared" si="0"/>
        <v>-1</v>
      </c>
      <c r="H55" s="9">
        <f t="shared" si="1"/>
        <v>-3000</v>
      </c>
    </row>
    <row r="56" spans="1:8" x14ac:dyDescent="0.45">
      <c r="A56" s="5">
        <v>44631</v>
      </c>
      <c r="B56" s="6" t="s">
        <v>59</v>
      </c>
      <c r="C56" s="7" t="s">
        <v>60</v>
      </c>
      <c r="D56" s="5">
        <v>44681</v>
      </c>
      <c r="E56" s="8">
        <v>540.29999999999995</v>
      </c>
      <c r="F56" s="5">
        <v>44679</v>
      </c>
      <c r="G56" s="21">
        <f t="shared" si="0"/>
        <v>-2</v>
      </c>
      <c r="H56" s="9">
        <f t="shared" si="1"/>
        <v>-1080.5999999999999</v>
      </c>
    </row>
    <row r="57" spans="1:8" x14ac:dyDescent="0.45">
      <c r="A57" s="5">
        <v>44635</v>
      </c>
      <c r="B57" s="6">
        <v>1910</v>
      </c>
      <c r="C57" s="7" t="s">
        <v>61</v>
      </c>
      <c r="D57" s="5">
        <v>44635</v>
      </c>
      <c r="E57" s="8">
        <v>4600</v>
      </c>
      <c r="F57" s="5">
        <v>44650</v>
      </c>
      <c r="G57" s="21">
        <f t="shared" si="0"/>
        <v>15</v>
      </c>
      <c r="H57" s="9">
        <f t="shared" si="1"/>
        <v>69000</v>
      </c>
    </row>
    <row r="58" spans="1:8" x14ac:dyDescent="0.45">
      <c r="A58" s="5">
        <v>44637</v>
      </c>
      <c r="B58" s="6" t="s">
        <v>62</v>
      </c>
      <c r="C58" s="7" t="s">
        <v>63</v>
      </c>
      <c r="D58" s="5">
        <v>44668</v>
      </c>
      <c r="E58" s="8">
        <v>572</v>
      </c>
      <c r="F58" s="5">
        <v>44665</v>
      </c>
      <c r="G58" s="21">
        <f t="shared" si="0"/>
        <v>-3</v>
      </c>
      <c r="H58" s="9">
        <f t="shared" si="1"/>
        <v>-1716</v>
      </c>
    </row>
    <row r="59" spans="1:8" x14ac:dyDescent="0.45">
      <c r="A59" s="5">
        <v>44644</v>
      </c>
      <c r="B59" s="6">
        <v>317</v>
      </c>
      <c r="C59" s="7" t="s">
        <v>64</v>
      </c>
      <c r="D59" s="5">
        <v>44644</v>
      </c>
      <c r="E59" s="8">
        <v>725</v>
      </c>
      <c r="F59" s="5">
        <v>44650</v>
      </c>
      <c r="G59" s="21">
        <f t="shared" si="0"/>
        <v>6</v>
      </c>
      <c r="H59" s="9">
        <f t="shared" si="1"/>
        <v>4350</v>
      </c>
    </row>
    <row r="60" spans="1:8" x14ac:dyDescent="0.45">
      <c r="A60" s="5">
        <v>44641</v>
      </c>
      <c r="B60" s="6">
        <v>814</v>
      </c>
      <c r="C60" s="7" t="s">
        <v>65</v>
      </c>
      <c r="D60" s="5">
        <v>44641</v>
      </c>
      <c r="E60" s="8">
        <v>165</v>
      </c>
      <c r="F60" s="5">
        <v>44638</v>
      </c>
      <c r="G60" s="21">
        <f t="shared" si="0"/>
        <v>-3</v>
      </c>
      <c r="H60" s="9">
        <f t="shared" si="1"/>
        <v>-495</v>
      </c>
    </row>
    <row r="61" spans="1:8" x14ac:dyDescent="0.45">
      <c r="A61" s="5">
        <v>44645</v>
      </c>
      <c r="B61" s="6" t="s">
        <v>66</v>
      </c>
      <c r="C61" s="7" t="s">
        <v>67</v>
      </c>
      <c r="D61" s="5">
        <v>44645</v>
      </c>
      <c r="E61" s="8">
        <v>5344</v>
      </c>
      <c r="F61" s="5">
        <v>44645</v>
      </c>
      <c r="G61" s="21">
        <f t="shared" si="0"/>
        <v>0</v>
      </c>
      <c r="H61" s="9">
        <f t="shared" si="1"/>
        <v>0</v>
      </c>
    </row>
    <row r="62" spans="1:8" x14ac:dyDescent="0.45">
      <c r="A62" s="10"/>
      <c r="B62" s="11"/>
      <c r="C62" s="12"/>
      <c r="D62" s="10"/>
      <c r="E62" s="13"/>
      <c r="F62" s="10"/>
      <c r="G62" s="14"/>
      <c r="H62" s="15">
        <f>E62*G62</f>
        <v>0</v>
      </c>
    </row>
    <row r="63" spans="1:8" x14ac:dyDescent="0.45">
      <c r="E63" s="18">
        <f>SUM(E2:E62)</f>
        <v>148135.09000000003</v>
      </c>
      <c r="G63" s="19">
        <f>AVERAGE(G2:G62)</f>
        <v>0</v>
      </c>
      <c r="H63" s="9">
        <f>SUM(H2:H62)</f>
        <v>578612.61</v>
      </c>
    </row>
    <row r="64" spans="1:8" x14ac:dyDescent="0.45">
      <c r="E64" t="s">
        <v>68</v>
      </c>
      <c r="H64" s="9" t="s">
        <v>69</v>
      </c>
    </row>
    <row r="65" spans="7:8" x14ac:dyDescent="0.45">
      <c r="G65" s="17" t="s">
        <v>70</v>
      </c>
      <c r="H65" s="20">
        <f>H63/E63</f>
        <v>3.9059794002892891</v>
      </c>
    </row>
  </sheetData>
  <sheetProtection selectLockedCells="1"/>
  <conditionalFormatting sqref="A1:C1 A2:B2 I2:IS2 D2:F2 E1:XFD1 A3:F9 D23:F25 D15:F17 A18:F22 A62:H65588 A26:F61 I55:XFD65588 G2:H61 A11:F14 A10:B10 D10:F10">
    <cfRule type="containsText" dxfId="48" priority="70" stopIfTrue="1" operator="containsText" text="(risultato formula)">
      <formula>NOT(ISERROR(SEARCH("(risultato formula)",A1)))</formula>
    </cfRule>
    <cfRule type="containsText" dxfId="47" priority="71" stopIfTrue="1" operator="containsText" text="(utile ai calcoli)">
      <formula>NOT(ISERROR(SEARCH("(utile ai calcoli)",A1)))</formula>
    </cfRule>
    <cfRule type="containsText" dxfId="46" priority="72" stopIfTrue="1" operator="containsText" text="(non utile ai calcoli)">
      <formula>NOT(ISERROR(SEARCH("(non utile ai calcoli)",A1)))</formula>
    </cfRule>
  </conditionalFormatting>
  <conditionalFormatting sqref="I10:XFD13">
    <cfRule type="containsText" dxfId="45" priority="46" stopIfTrue="1" operator="containsText" text="(risultato formula)">
      <formula>NOT(ISERROR(SEARCH("(risultato formula)",I10)))</formula>
    </cfRule>
    <cfRule type="containsText" dxfId="44" priority="47" stopIfTrue="1" operator="containsText" text="(utile ai calcoli)">
      <formula>NOT(ISERROR(SEARCH("(utile ai calcoli)",I10)))</formula>
    </cfRule>
    <cfRule type="containsText" dxfId="43" priority="48" stopIfTrue="1" operator="containsText" text="(non utile ai calcoli)">
      <formula>NOT(ISERROR(SEARCH("(non utile ai calcoli)",I10)))</formula>
    </cfRule>
  </conditionalFormatting>
  <conditionalFormatting sqref="I54:XFD54 I43:XFD49">
    <cfRule type="containsText" dxfId="42" priority="67" stopIfTrue="1" operator="containsText" text="(risultato formula)">
      <formula>NOT(ISERROR(SEARCH("(risultato formula)",I43)))</formula>
    </cfRule>
    <cfRule type="containsText" dxfId="41" priority="68" stopIfTrue="1" operator="containsText" text="(utile ai calcoli)">
      <formula>NOT(ISERROR(SEARCH("(utile ai calcoli)",I43)))</formula>
    </cfRule>
    <cfRule type="containsText" dxfId="40" priority="69" stopIfTrue="1" operator="containsText" text="(non utile ai calcoli)">
      <formula>NOT(ISERROR(SEARCH("(non utile ai calcoli)",I43)))</formula>
    </cfRule>
  </conditionalFormatting>
  <conditionalFormatting sqref="I50:XFD53">
    <cfRule type="containsText" dxfId="39" priority="64" stopIfTrue="1" operator="containsText" text="(risultato formula)">
      <formula>NOT(ISERROR(SEARCH("(risultato formula)",I50)))</formula>
    </cfRule>
    <cfRule type="containsText" dxfId="38" priority="65" stopIfTrue="1" operator="containsText" text="(utile ai calcoli)">
      <formula>NOT(ISERROR(SEARCH("(utile ai calcoli)",I50)))</formula>
    </cfRule>
    <cfRule type="containsText" dxfId="37" priority="66" stopIfTrue="1" operator="containsText" text="(non utile ai calcoli)">
      <formula>NOT(ISERROR(SEARCH("(non utile ai calcoli)",I50)))</formula>
    </cfRule>
  </conditionalFormatting>
  <conditionalFormatting sqref="I35:XFD42">
    <cfRule type="containsText" dxfId="36" priority="61" stopIfTrue="1" operator="containsText" text="(risultato formula)">
      <formula>NOT(ISERROR(SEARCH("(risultato formula)",I35)))</formula>
    </cfRule>
    <cfRule type="containsText" dxfId="35" priority="62" stopIfTrue="1" operator="containsText" text="(utile ai calcoli)">
      <formula>NOT(ISERROR(SEARCH("(utile ai calcoli)",I35)))</formula>
    </cfRule>
    <cfRule type="containsText" dxfId="34" priority="63" stopIfTrue="1" operator="containsText" text="(non utile ai calcoli)">
      <formula>NOT(ISERROR(SEARCH("(non utile ai calcoli)",I35)))</formula>
    </cfRule>
  </conditionalFormatting>
  <conditionalFormatting sqref="I34:XFD34 I23:XFD29">
    <cfRule type="containsText" dxfId="33" priority="58" stopIfTrue="1" operator="containsText" text="(risultato formula)">
      <formula>NOT(ISERROR(SEARCH("(risultato formula)",I23)))</formula>
    </cfRule>
    <cfRule type="containsText" dxfId="32" priority="59" stopIfTrue="1" operator="containsText" text="(utile ai calcoli)">
      <formula>NOT(ISERROR(SEARCH("(utile ai calcoli)",I23)))</formula>
    </cfRule>
    <cfRule type="containsText" dxfId="31" priority="60" stopIfTrue="1" operator="containsText" text="(non utile ai calcoli)">
      <formula>NOT(ISERROR(SEARCH("(non utile ai calcoli)",I23)))</formula>
    </cfRule>
  </conditionalFormatting>
  <conditionalFormatting sqref="I30:XFD33">
    <cfRule type="containsText" dxfId="30" priority="55" stopIfTrue="1" operator="containsText" text="(risultato formula)">
      <formula>NOT(ISERROR(SEARCH("(risultato formula)",I30)))</formula>
    </cfRule>
    <cfRule type="containsText" dxfId="29" priority="56" stopIfTrue="1" operator="containsText" text="(utile ai calcoli)">
      <formula>NOT(ISERROR(SEARCH("(utile ai calcoli)",I30)))</formula>
    </cfRule>
    <cfRule type="containsText" dxfId="28" priority="57" stopIfTrue="1" operator="containsText" text="(non utile ai calcoli)">
      <formula>NOT(ISERROR(SEARCH("(non utile ai calcoli)",I30)))</formula>
    </cfRule>
  </conditionalFormatting>
  <conditionalFormatting sqref="I15:XFD22">
    <cfRule type="containsText" dxfId="27" priority="52" stopIfTrue="1" operator="containsText" text="(risultato formula)">
      <formula>NOT(ISERROR(SEARCH("(risultato formula)",I15)))</formula>
    </cfRule>
    <cfRule type="containsText" dxfId="26" priority="53" stopIfTrue="1" operator="containsText" text="(utile ai calcoli)">
      <formula>NOT(ISERROR(SEARCH("(utile ai calcoli)",I15)))</formula>
    </cfRule>
    <cfRule type="containsText" dxfId="25" priority="54" stopIfTrue="1" operator="containsText" text="(non utile ai calcoli)">
      <formula>NOT(ISERROR(SEARCH("(non utile ai calcoli)",I15)))</formula>
    </cfRule>
  </conditionalFormatting>
  <conditionalFormatting sqref="I14:XFD14 I3:XFD9">
    <cfRule type="containsText" dxfId="24" priority="49" stopIfTrue="1" operator="containsText" text="(risultato formula)">
      <formula>NOT(ISERROR(SEARCH("(risultato formula)",I3)))</formula>
    </cfRule>
    <cfRule type="containsText" dxfId="23" priority="50" stopIfTrue="1" operator="containsText" text="(utile ai calcoli)">
      <formula>NOT(ISERROR(SEARCH("(utile ai calcoli)",I3)))</formula>
    </cfRule>
    <cfRule type="containsText" dxfId="22" priority="51" stopIfTrue="1" operator="containsText" text="(non utile ai calcoli)">
      <formula>NOT(ISERROR(SEARCH("(non utile ai calcoli)",I3)))</formula>
    </cfRule>
  </conditionalFormatting>
  <conditionalFormatting sqref="A15:C15">
    <cfRule type="containsText" dxfId="21" priority="43" stopIfTrue="1" operator="containsText" text="(risultato formula)">
      <formula>NOT(ISERROR(SEARCH("(risultato formula)",A15)))</formula>
    </cfRule>
    <cfRule type="containsText" dxfId="20" priority="44" stopIfTrue="1" operator="containsText" text="(utile ai calcoli)">
      <formula>NOT(ISERROR(SEARCH("(utile ai calcoli)",A15)))</formula>
    </cfRule>
    <cfRule type="containsText" dxfId="19" priority="45" stopIfTrue="1" operator="containsText" text="(non utile ai calcoli)">
      <formula>NOT(ISERROR(SEARCH("(non utile ai calcoli)",A15)))</formula>
    </cfRule>
  </conditionalFormatting>
  <conditionalFormatting sqref="A16:C16">
    <cfRule type="containsText" dxfId="18" priority="40" stopIfTrue="1" operator="containsText" text="(risultato formula)">
      <formula>NOT(ISERROR(SEARCH("(risultato formula)",A16)))</formula>
    </cfRule>
    <cfRule type="containsText" dxfId="17" priority="41" stopIfTrue="1" operator="containsText" text="(utile ai calcoli)">
      <formula>NOT(ISERROR(SEARCH("(utile ai calcoli)",A16)))</formula>
    </cfRule>
    <cfRule type="containsText" dxfId="16" priority="42" stopIfTrue="1" operator="containsText" text="(non utile ai calcoli)">
      <formula>NOT(ISERROR(SEARCH("(non utile ai calcoli)",A16)))</formula>
    </cfRule>
  </conditionalFormatting>
  <conditionalFormatting sqref="A17:C17">
    <cfRule type="containsText" dxfId="15" priority="37" stopIfTrue="1" operator="containsText" text="(risultato formula)">
      <formula>NOT(ISERROR(SEARCH("(risultato formula)",A17)))</formula>
    </cfRule>
    <cfRule type="containsText" dxfId="14" priority="38" stopIfTrue="1" operator="containsText" text="(utile ai calcoli)">
      <formula>NOT(ISERROR(SEARCH("(utile ai calcoli)",A17)))</formula>
    </cfRule>
    <cfRule type="containsText" dxfId="13" priority="39" stopIfTrue="1" operator="containsText" text="(non utile ai calcoli)">
      <formula>NOT(ISERROR(SEARCH("(non utile ai calcoli)",A17)))</formula>
    </cfRule>
  </conditionalFormatting>
  <conditionalFormatting sqref="A23:C25">
    <cfRule type="containsText" dxfId="12" priority="34" stopIfTrue="1" operator="containsText" text="(risultato formula)">
      <formula>NOT(ISERROR(SEARCH("(risultato formula)",A23)))</formula>
    </cfRule>
    <cfRule type="containsText" dxfId="11" priority="35" stopIfTrue="1" operator="containsText" text="(utile ai calcoli)">
      <formula>NOT(ISERROR(SEARCH("(utile ai calcoli)",A23)))</formula>
    </cfRule>
    <cfRule type="containsText" dxfId="10" priority="36" stopIfTrue="1" operator="containsText" text="(non utile ai calcoli)">
      <formula>NOT(ISERROR(SEARCH("(non utile ai calcoli)",A23)))</formula>
    </cfRule>
  </conditionalFormatting>
  <conditionalFormatting sqref="D1">
    <cfRule type="containsText" dxfId="9" priority="31" stopIfTrue="1" operator="containsText" text="(risultato formula)">
      <formula>NOT(ISERROR(SEARCH("(risultato formula)",D1)))</formula>
    </cfRule>
    <cfRule type="containsText" dxfId="8" priority="32" stopIfTrue="1" operator="containsText" text="(utile ai calcoli)">
      <formula>NOT(ISERROR(SEARCH("(utile ai calcoli)",D1)))</formula>
    </cfRule>
    <cfRule type="containsText" dxfId="7" priority="33" stopIfTrue="1" operator="containsText" text="(non utile ai calcoli)">
      <formula>NOT(ISERROR(SEARCH("(non utile ai calcoli)",D1)))</formula>
    </cfRule>
  </conditionalFormatting>
  <printOptions gridLines="1"/>
  <pageMargins left="0.19652777777777777" right="0.2361111111111111" top="0.51180555555555551" bottom="0.51180555555555551" header="0.51180555555555551" footer="0.51180555555555551"/>
  <pageSetup paperSize="8" scale="90" firstPageNumber="0" orientation="landscape" horizontalDpi="300" verticalDpi="300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 trimestre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Menchon</dc:creator>
  <cp:lastModifiedBy>Alessandro Troiani</cp:lastModifiedBy>
  <dcterms:created xsi:type="dcterms:W3CDTF">2022-07-06T12:43:13Z</dcterms:created>
  <dcterms:modified xsi:type="dcterms:W3CDTF">2022-08-31T07:55:29Z</dcterms:modified>
</cp:coreProperties>
</file>