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psservizi-my.sharepoint.com/personal/valentina_varricchio_inpsservizi_it/Documents/Documenti/Comunicazione/ATTI PER SOC TRASP/"/>
    </mc:Choice>
  </mc:AlternateContent>
  <xr:revisionPtr revIDLastSave="0" documentId="8_{230B0679-F7A2-4E20-B6BB-8BE1E967949A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scheda G" sheetId="9" r:id="rId1"/>
    <sheet name="scheda H" sheetId="8" r:id="rId2"/>
    <sheet name="scheda I" sheetId="10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U19" i="8" l="1"/>
  <c r="Y17" i="8"/>
  <c r="T19" i="8" l="1"/>
  <c r="Y16" i="8"/>
  <c r="Y15" i="8"/>
  <c r="Y11" i="8"/>
  <c r="Y9" i="8"/>
  <c r="Y8" i="8"/>
  <c r="U14" i="8" l="1"/>
  <c r="B9" i="9"/>
  <c r="B13" i="9" s="1"/>
  <c r="U13" i="8"/>
  <c r="Y13" i="8" s="1"/>
  <c r="V12" i="8"/>
  <c r="Y12" i="8" s="1"/>
  <c r="V10" i="8"/>
  <c r="U10" i="8"/>
  <c r="V14" i="8" l="1"/>
  <c r="W10" i="8"/>
  <c r="W18" i="8"/>
  <c r="Y18" i="8" s="1"/>
  <c r="W14" i="8" l="1"/>
  <c r="Y14" i="8" s="1"/>
  <c r="V19" i="8"/>
  <c r="W19" i="8"/>
  <c r="D9" i="9"/>
  <c r="Y10" i="8"/>
  <c r="Y19" i="8" s="1"/>
  <c r="C9" i="9"/>
  <c r="C13" i="9" s="1"/>
  <c r="E9" i="9" l="1"/>
  <c r="E13" i="9"/>
  <c r="D13" i="9"/>
</calcChain>
</file>

<file path=xl/sharedStrings.xml><?xml version="1.0" encoding="utf-8"?>
<sst xmlns="http://schemas.openxmlformats.org/spreadsheetml/2006/main" count="296" uniqueCount="148">
  <si>
    <r>
      <rPr>
        <sz val="11"/>
        <rFont val="Calibri"/>
        <family val="1"/>
      </rPr>
      <t>ELENCO DEGLI ACQUISTI DEL PROGRAMMA</t>
    </r>
  </si>
  <si>
    <r>
      <rPr>
        <sz val="3.5"/>
        <rFont val="Calibri"/>
        <family val="1"/>
      </rPr>
      <t>Numero intervento CUI (1)</t>
    </r>
  </si>
  <si>
    <r>
      <rPr>
        <sz val="3.5"/>
        <rFont val="Calibri"/>
        <family val="1"/>
      </rPr>
      <t>Codice fiscale Amministrazione</t>
    </r>
  </si>
  <si>
    <r>
      <rPr>
        <sz val="3.5"/>
        <rFont val="Calibri"/>
        <family val="1"/>
      </rPr>
      <t>Prima annualità del primo programma nel quale l'intervento è stato inserito</t>
    </r>
  </si>
  <si>
    <r>
      <rPr>
        <sz val="3.5"/>
        <rFont val="Calibri"/>
        <family val="1"/>
      </rPr>
      <t>Annualità nella quale si prevede di dare avvio alla procedura di affidamento</t>
    </r>
  </si>
  <si>
    <r>
      <rPr>
        <sz val="3.5"/>
        <rFont val="Calibri"/>
        <family val="1"/>
      </rPr>
      <t>Codice CUP (2)</t>
    </r>
  </si>
  <si>
    <r>
      <rPr>
        <sz val="3.5"/>
        <rFont val="Calibri"/>
        <family val="1"/>
      </rPr>
      <t xml:space="preserve">Acquisto ricompreso nell'importo complessivo di un lavoro o di altra acquisizione presente in programmazione di lavori,
</t>
    </r>
    <r>
      <rPr>
        <sz val="3.5"/>
        <rFont val="Calibri"/>
        <family val="1"/>
      </rPr>
      <t>forniture e servizi</t>
    </r>
  </si>
  <si>
    <r>
      <rPr>
        <sz val="3.5"/>
        <rFont val="Calibri"/>
        <family val="1"/>
      </rPr>
      <t>CUI lavoro o altra acquisizione nel cui importo complessivo l'acquisto è ricompreso (3)</t>
    </r>
  </si>
  <si>
    <r>
      <rPr>
        <sz val="3.5"/>
        <rFont val="Calibri"/>
        <family val="1"/>
      </rPr>
      <t>Lotto funzionale (4)</t>
    </r>
  </si>
  <si>
    <r>
      <rPr>
        <sz val="3.5"/>
        <rFont val="Calibri"/>
        <family val="1"/>
      </rPr>
      <t>Ambito geografico di esecuzione dell'acquisto (Regione/i)</t>
    </r>
  </si>
  <si>
    <r>
      <rPr>
        <sz val="3.5"/>
        <rFont val="Calibri"/>
        <family val="1"/>
      </rPr>
      <t>Settore</t>
    </r>
  </si>
  <si>
    <r>
      <rPr>
        <sz val="3.5"/>
        <rFont val="Calibri"/>
        <family val="1"/>
      </rPr>
      <t>CPV (5)</t>
    </r>
  </si>
  <si>
    <r>
      <rPr>
        <sz val="3.5"/>
        <rFont val="Calibri"/>
        <family val="1"/>
      </rPr>
      <t>DESCRIZIONE DELL'ACQUISTO</t>
    </r>
  </si>
  <si>
    <r>
      <rPr>
        <sz val="3.5"/>
        <rFont val="Calibri"/>
        <family val="1"/>
      </rPr>
      <t>Livello di priorità (6)</t>
    </r>
  </si>
  <si>
    <r>
      <rPr>
        <sz val="3.5"/>
        <rFont val="Calibri"/>
        <family val="1"/>
      </rPr>
      <t>Responsabile unico del progetto (7)</t>
    </r>
  </si>
  <si>
    <r>
      <rPr>
        <sz val="3.5"/>
        <rFont val="Calibri"/>
        <family val="1"/>
      </rPr>
      <t>Durata del contratto</t>
    </r>
  </si>
  <si>
    <r>
      <rPr>
        <sz val="3.5"/>
        <rFont val="Calibri"/>
        <family val="1"/>
      </rPr>
      <t>L'acquisto è relativo a nuovo affidamento di contratto in essere</t>
    </r>
  </si>
  <si>
    <r>
      <rPr>
        <sz val="3.5"/>
        <rFont val="Calibri"/>
        <family val="1"/>
      </rPr>
      <t>STIMA DEI COSTI DELL'ACQUISTO</t>
    </r>
  </si>
  <si>
    <r>
      <rPr>
        <sz val="3.5"/>
        <rFont val="Calibri"/>
        <family val="1"/>
      </rPr>
      <t xml:space="preserve">CENTRALE Dl COMMITTENZA O SOGGETTO AGGREGATORE AL QUALE SI FARÀ RICORSO PER L'ESPLETAMENTO DELLA PROCEDURA Dl AFFIDAMENTO
</t>
    </r>
    <r>
      <rPr>
        <sz val="3.5"/>
        <rFont val="Calibri"/>
        <family val="1"/>
      </rPr>
      <t>(10)</t>
    </r>
  </si>
  <si>
    <r>
      <rPr>
        <sz val="3.5"/>
        <rFont val="Calibri"/>
        <family val="1"/>
      </rPr>
      <t>Acquisto aggiunto o variato a seguito di modifica programma (11)</t>
    </r>
  </si>
  <si>
    <r>
      <rPr>
        <sz val="3.5"/>
        <rFont val="Calibri"/>
        <family val="1"/>
      </rPr>
      <t>Totale (8)</t>
    </r>
  </si>
  <si>
    <r>
      <rPr>
        <sz val="3.5"/>
        <rFont val="Calibri"/>
        <family val="1"/>
      </rPr>
      <t>Apporto di capitale privato (9)</t>
    </r>
  </si>
  <si>
    <r>
      <rPr>
        <sz val="3.5"/>
        <rFont val="Calibri"/>
        <family val="1"/>
      </rPr>
      <t>codice AUSA</t>
    </r>
  </si>
  <si>
    <r>
      <rPr>
        <sz val="3.5"/>
        <rFont val="Calibri"/>
        <family val="1"/>
      </rPr>
      <t>denominazione</t>
    </r>
  </si>
  <si>
    <r>
      <rPr>
        <sz val="3.5"/>
        <rFont val="Calibri"/>
        <family val="1"/>
      </rPr>
      <t>importo</t>
    </r>
  </si>
  <si>
    <r>
      <rPr>
        <sz val="3.5"/>
        <rFont val="Calibri"/>
        <family val="1"/>
      </rPr>
      <t>tipologia</t>
    </r>
  </si>
  <si>
    <r>
      <rPr>
        <sz val="3.5"/>
        <rFont val="Calibri"/>
        <family val="1"/>
      </rPr>
      <t>codice</t>
    </r>
  </si>
  <si>
    <r>
      <rPr>
        <sz val="3.5"/>
        <rFont val="Calibri"/>
        <family val="1"/>
      </rPr>
      <t>data (anno)</t>
    </r>
  </si>
  <si>
    <r>
      <rPr>
        <sz val="3.5"/>
        <rFont val="Calibri"/>
        <family val="1"/>
      </rPr>
      <t>sì/no</t>
    </r>
  </si>
  <si>
    <r>
      <rPr>
        <sz val="3.5"/>
        <rFont val="Calibri"/>
        <family val="1"/>
      </rPr>
      <t>testo</t>
    </r>
  </si>
  <si>
    <r>
      <rPr>
        <sz val="3.5"/>
        <rFont val="Calibri"/>
        <family val="1"/>
      </rPr>
      <t>forniture / servizi</t>
    </r>
  </si>
  <si>
    <r>
      <rPr>
        <sz val="3.5"/>
        <rFont val="Calibri"/>
        <family val="1"/>
      </rPr>
      <t>Tabella CPV</t>
    </r>
  </si>
  <si>
    <r>
      <rPr>
        <sz val="3.5"/>
        <rFont val="Calibri"/>
        <family val="1"/>
      </rPr>
      <t>Tabella H.1</t>
    </r>
  </si>
  <si>
    <r>
      <rPr>
        <sz val="3.5"/>
        <rFont val="Calibri"/>
        <family val="1"/>
      </rPr>
      <t>numero (mesi)</t>
    </r>
  </si>
  <si>
    <r>
      <rPr>
        <sz val="3.5"/>
        <rFont val="Calibri"/>
        <family val="1"/>
      </rPr>
      <t>valore</t>
    </r>
  </si>
  <si>
    <r>
      <rPr>
        <sz val="3.5"/>
        <rFont val="Calibri"/>
        <family val="1"/>
      </rPr>
      <t>Tabella H.2</t>
    </r>
  </si>
  <si>
    <r>
      <rPr>
        <sz val="3.5"/>
        <rFont val="Calibri"/>
        <family val="1"/>
      </rPr>
      <t xml:space="preserve">somma
</t>
    </r>
    <r>
      <rPr>
        <sz val="3.5"/>
        <rFont val="Calibri"/>
        <family val="1"/>
      </rPr>
      <t>(12)</t>
    </r>
  </si>
  <si>
    <r>
      <rPr>
        <b/>
        <sz val="3.5"/>
        <rFont val="Calibri"/>
        <family val="1"/>
      </rPr>
      <t xml:space="preserve">Note
</t>
    </r>
    <r>
      <rPr>
        <sz val="3.5"/>
        <rFont val="Calibri"/>
        <family val="1"/>
      </rPr>
      <t xml:space="preserve">(1) Codice CUI = cf amministrazione + prima annualità del primo programma nel quale l’intervento è stato inserito + progressivo di cinque cifre della prima annualità del primo programma
</t>
    </r>
    <r>
      <rPr>
        <sz val="3.5"/>
        <rFont val="Calibri"/>
        <family val="1"/>
      </rPr>
      <t xml:space="preserve">(2) Indica il CUP (cfr. articolo 6, comma 4)
</t>
    </r>
    <r>
      <rPr>
        <sz val="3.5"/>
        <rFont val="Calibri"/>
        <family val="1"/>
      </rPr>
      <t xml:space="preserve">(3) Compilare se nella colonna “Acquisto ricompreso nell'importo complessivo di un lavoro o di altra acquisizione presente in programmazione di lavori, forniture e servizi” si è risposto “SI” e se nella colonna “Codice CUP” non è stato riportato il CUP in quanto non presente
</t>
    </r>
    <r>
      <rPr>
        <sz val="3.5"/>
        <rFont val="Calibri"/>
        <family val="1"/>
      </rPr>
      <t xml:space="preserve">(4) Indica se lotto funzionale secondo la definizione di cui all’articolo 3, comma 1, lettera s), dell’allegato I.1
</t>
    </r>
    <r>
      <rPr>
        <sz val="3.5"/>
        <rFont val="Calibri"/>
        <family val="1"/>
      </rPr>
      <t xml:space="preserve">(5) Relativa a CPV principale. Deve essere rispettata la coerenza, per le prime due cifre, con il settore: F = CPV&lt;45 o 48, S: CPV&gt; 48
</t>
    </r>
    <r>
      <rPr>
        <sz val="3.5"/>
        <rFont val="Calibri"/>
        <family val="1"/>
      </rPr>
      <t xml:space="preserve">(6) Indica il livello di priorità di cui all’articolo 6, commi 10 e 11
</t>
    </r>
    <r>
      <rPr>
        <sz val="3.5"/>
        <rFont val="Calibri"/>
        <family val="1"/>
      </rPr>
      <t xml:space="preserve">(7) Riportare nome e cognome del responsabile unico del progetto
</t>
    </r>
    <r>
      <rPr>
        <sz val="3.5"/>
        <rFont val="Calibri"/>
        <family val="1"/>
      </rPr>
      <t xml:space="preserve">(8) Importo complessivo ai sensi dell’articolo 6, comma 5, ivi incluse le spese eventualmente sostenute antecedentemente alla prima annualità
</t>
    </r>
    <r>
      <rPr>
        <sz val="3.5"/>
        <rFont val="Calibri"/>
        <family val="1"/>
      </rPr>
      <t xml:space="preserve">(9) Riportare l’importo del capitale privato come quota parte dell’importo complessivo
</t>
    </r>
    <r>
      <rPr>
        <sz val="3.5"/>
        <rFont val="Calibri"/>
        <family val="1"/>
      </rPr>
      <t xml:space="preserve">(10) Dati obbligatori per i soli acquisti ricompresi nella prima annualità (cfr. articolo 8)
</t>
    </r>
    <r>
      <rPr>
        <sz val="3.5"/>
        <rFont val="Calibri"/>
        <family val="1"/>
      </rPr>
      <t xml:space="preserve">(11) Indica se l’acquisto è stato aggiunto o è stato modificato a seguito di modifica in corso d’anno ai sensi dell’articolo 7, commi 8 e 9. Tale campo, come la relativa nota e tabella, compaiono solo in caso di modifica del programma
</t>
    </r>
    <r>
      <rPr>
        <sz val="3.5"/>
        <rFont val="Calibri"/>
        <family val="1"/>
      </rPr>
      <t xml:space="preserve">(12) La somma è calcolata al netto dell’importo degli acquisti ricompresi nell’importo complessivo di un lavoro o di altra acquisizione presente in programmazione di lavori, forniture e servizi
</t>
    </r>
    <r>
      <rPr>
        <sz val="3.5"/>
        <rFont val="Calibri"/>
        <family val="1"/>
      </rPr>
      <t xml:space="preserve">1. priorità massima
</t>
    </r>
    <r>
      <rPr>
        <sz val="3.5"/>
        <rFont val="Calibri"/>
        <family val="1"/>
      </rPr>
      <t xml:space="preserve">2. priorità media
</t>
    </r>
    <r>
      <rPr>
        <sz val="3.5"/>
        <rFont val="Calibri"/>
        <family val="1"/>
      </rPr>
      <t xml:space="preserve">3. priorità minima
</t>
    </r>
    <r>
      <rPr>
        <sz val="3.5"/>
        <rFont val="Calibri"/>
        <family val="1"/>
      </rPr>
      <t xml:space="preserve">1. modifica ex art. 7, comma 8, lettera b)
</t>
    </r>
    <r>
      <rPr>
        <sz val="3.5"/>
        <rFont val="Calibri"/>
        <family val="1"/>
      </rPr>
      <t xml:space="preserve">2. modifica ex art. 7, comma 8, lettera c)
</t>
    </r>
    <r>
      <rPr>
        <sz val="3.5"/>
        <rFont val="Calibri"/>
        <family val="1"/>
      </rPr>
      <t xml:space="preserve">3. modifica ex art. 7, comma 8, lettera d)
</t>
    </r>
    <r>
      <rPr>
        <sz val="3.5"/>
        <rFont val="Calibri"/>
        <family val="1"/>
      </rPr>
      <t xml:space="preserve">4. modifica ex art. 7, comma 8, lettera e)
</t>
    </r>
    <r>
      <rPr>
        <sz val="3.5"/>
        <rFont val="Calibri"/>
        <family val="1"/>
      </rPr>
      <t>5. modifica ex art. 7, comma 9</t>
    </r>
  </si>
  <si>
    <r>
      <rPr>
        <sz val="3.5"/>
        <rFont val="Calibri"/>
        <family val="1"/>
      </rPr>
      <t xml:space="preserve">Il referente del programma
</t>
    </r>
    <r>
      <rPr>
        <sz val="3.5"/>
        <rFont val="Calibri"/>
        <family val="1"/>
      </rPr>
      <t>(……………………)</t>
    </r>
  </si>
  <si>
    <r>
      <rPr>
        <b/>
        <sz val="3.5"/>
        <rFont val="Calibri"/>
        <family val="1"/>
      </rPr>
      <t>Tabella H.1</t>
    </r>
  </si>
  <si>
    <r>
      <rPr>
        <b/>
        <sz val="3.5"/>
        <rFont val="Calibri"/>
        <family val="1"/>
      </rPr>
      <t>Tabella H.2</t>
    </r>
  </si>
  <si>
    <r>
      <rPr>
        <b/>
        <sz val="3.5"/>
        <rFont val="Calibri"/>
        <family val="1"/>
      </rPr>
      <t>Ulteriori dati (campi da compilare non visualizzati nel Programma triennale)</t>
    </r>
  </si>
  <si>
    <r>
      <rPr>
        <b/>
        <i/>
        <sz val="3.5"/>
        <rFont val="Calibri"/>
        <family val="1"/>
      </rPr>
      <t>Responsabile unico del progetto</t>
    </r>
  </si>
  <si>
    <r>
      <rPr>
        <sz val="3.5"/>
        <rFont val="Calibri"/>
        <family val="1"/>
      </rPr>
      <t>codice fiscale</t>
    </r>
  </si>
  <si>
    <r>
      <rPr>
        <b/>
        <sz val="3.5"/>
        <rFont val="Calibri"/>
        <family val="1"/>
      </rPr>
      <t>Quadro delle risorse necessarie per la realizzazione dell’intervento</t>
    </r>
  </si>
  <si>
    <r>
      <rPr>
        <b/>
        <i/>
        <sz val="3.5"/>
        <rFont val="Calibri"/>
        <family val="1"/>
      </rPr>
      <t>Tipologia di risorse</t>
    </r>
  </si>
  <si>
    <r>
      <rPr>
        <i/>
        <sz val="3.5"/>
        <rFont val="Calibri"/>
        <family val="1"/>
      </rPr>
      <t>primo anno</t>
    </r>
  </si>
  <si>
    <r>
      <rPr>
        <b/>
        <i/>
        <sz val="3.5"/>
        <rFont val="Calibri"/>
        <family val="1"/>
      </rPr>
      <t xml:space="preserve">secondo </t>
    </r>
    <r>
      <rPr>
        <i/>
        <sz val="3.5"/>
        <rFont val="Calibri"/>
        <family val="1"/>
      </rPr>
      <t>anno</t>
    </r>
  </si>
  <si>
    <r>
      <rPr>
        <b/>
        <i/>
        <sz val="3.5"/>
        <rFont val="Calibri"/>
        <family val="1"/>
      </rPr>
      <t>terzo anno</t>
    </r>
  </si>
  <si>
    <r>
      <rPr>
        <i/>
        <sz val="3.5"/>
        <rFont val="Calibri"/>
        <family val="1"/>
      </rPr>
      <t>annualità successive</t>
    </r>
  </si>
  <si>
    <r>
      <rPr>
        <sz val="3.5"/>
        <rFont val="Calibri"/>
        <family val="1"/>
      </rPr>
      <t>Risorse derivanti da entrate aventi destinazione vincolata per legge</t>
    </r>
  </si>
  <si>
    <r>
      <rPr>
        <b/>
        <sz val="3.5"/>
        <rFont val="Calibri"/>
        <family val="1"/>
      </rPr>
      <t>importo</t>
    </r>
  </si>
  <si>
    <r>
      <rPr>
        <sz val="3.5"/>
        <rFont val="Calibri"/>
        <family val="1"/>
      </rPr>
      <t>Risorse acquisite mediante apporti di capitali privati</t>
    </r>
  </si>
  <si>
    <r>
      <rPr>
        <sz val="3.5"/>
        <rFont val="Calibri"/>
        <family val="1"/>
      </rPr>
      <t>Stanziamenti di bilancio</t>
    </r>
  </si>
  <si>
    <r>
      <rPr>
        <sz val="3.5"/>
        <rFont val="Calibri"/>
        <family val="1"/>
      </rPr>
      <t xml:space="preserve">Finanziamenti  ai  sensi  dell’articolo  3  del  decreto-legge  n.  310  del  1990,
</t>
    </r>
    <r>
      <rPr>
        <sz val="3.5"/>
        <rFont val="Calibri"/>
        <family val="1"/>
      </rPr>
      <t>convertito, con modificazioni, dalla legge n. 403 del 1990</t>
    </r>
  </si>
  <si>
    <r>
      <rPr>
        <sz val="3.5"/>
        <rFont val="Calibri"/>
        <family val="1"/>
      </rPr>
      <t>Risorse derivanti da trasferimento di immobili ex articolo 202 del codice</t>
    </r>
  </si>
  <si>
    <r>
      <rPr>
        <sz val="3.5"/>
        <rFont val="Calibri"/>
        <family val="1"/>
      </rPr>
      <t>Altra tipologia</t>
    </r>
  </si>
  <si>
    <t>Costi su annualità successive</t>
  </si>
  <si>
    <t>500 Sim Vodafone Italia - 24 mesi dic 22 - nov 24</t>
  </si>
  <si>
    <t>06553251007</t>
  </si>
  <si>
    <t>no</t>
  </si>
  <si>
    <t>lazio</t>
  </si>
  <si>
    <t>servizio</t>
  </si>
  <si>
    <t>si</t>
  </si>
  <si>
    <t>Consip</t>
  </si>
  <si>
    <t>71700000-5</t>
  </si>
  <si>
    <t>Giovanni Bagnoli</t>
  </si>
  <si>
    <t>Laura Aglione</t>
  </si>
  <si>
    <t>Gino Angiolillo</t>
  </si>
  <si>
    <r>
      <rPr>
        <sz val="11.5"/>
        <rFont val="Calibri"/>
        <family val="1"/>
      </rPr>
      <t>QUADRO DELLE RISORSE NECESSARIE ALLA REALIZZAZIONE DEL PROGRAMMA (1)</t>
    </r>
  </si>
  <si>
    <r>
      <rPr>
        <sz val="9.5"/>
        <rFont val="Calibri"/>
        <family val="1"/>
      </rPr>
      <t>TIPOLOGIA RISORSE</t>
    </r>
  </si>
  <si>
    <r>
      <rPr>
        <sz val="9.5"/>
        <rFont val="Calibri"/>
        <family val="1"/>
      </rPr>
      <t>Arco temporale di validità del programma</t>
    </r>
  </si>
  <si>
    <r>
      <rPr>
        <sz val="9.5"/>
        <rFont val="Calibri"/>
        <family val="1"/>
      </rPr>
      <t>Disponibilità finanziaria</t>
    </r>
  </si>
  <si>
    <r>
      <rPr>
        <sz val="8.5"/>
        <rFont val="Calibri"/>
        <family val="1"/>
      </rPr>
      <t>Importo Totale</t>
    </r>
  </si>
  <si>
    <r>
      <rPr>
        <sz val="8.5"/>
        <rFont val="Calibri"/>
        <family val="1"/>
      </rPr>
      <t>Primo anno</t>
    </r>
  </si>
  <si>
    <r>
      <rPr>
        <sz val="8.5"/>
        <rFont val="Calibri"/>
        <family val="1"/>
      </rPr>
      <t>Secondo anno</t>
    </r>
  </si>
  <si>
    <r>
      <rPr>
        <sz val="8.5"/>
        <rFont val="Calibri"/>
        <family val="1"/>
      </rPr>
      <t>Terzo anno</t>
    </r>
  </si>
  <si>
    <r>
      <rPr>
        <sz val="9.5"/>
        <rFont val="Calibri"/>
        <family val="1"/>
      </rPr>
      <t>Risorse derivanti da entrate aventi destinazione vincolata per legge</t>
    </r>
  </si>
  <si>
    <r>
      <rPr>
        <sz val="9.5"/>
        <rFont val="Calibri"/>
        <family val="1"/>
      </rPr>
      <t>importo</t>
    </r>
  </si>
  <si>
    <r>
      <rPr>
        <sz val="9.5"/>
        <rFont val="Calibri"/>
        <family val="1"/>
      </rPr>
      <t>Risorse derivanti da entrate acquisite mediante contrazione di mutuo</t>
    </r>
  </si>
  <si>
    <r>
      <rPr>
        <sz val="9.5"/>
        <rFont val="Calibri"/>
        <family val="1"/>
      </rPr>
      <t>Risorse acquisite mediante apporti di capitali privati</t>
    </r>
  </si>
  <si>
    <r>
      <rPr>
        <sz val="9.5"/>
        <rFont val="Calibri"/>
        <family val="1"/>
      </rPr>
      <t>Stanziamenti di bilancio</t>
    </r>
  </si>
  <si>
    <r>
      <rPr>
        <sz val="9.5"/>
        <rFont val="Calibri"/>
        <family val="1"/>
      </rPr>
      <t>Finanziamenti  acquisibili  ai  sensi  dell'articolo  3  del  decreto-legge  31 ottobre  1990,  n.  310,  convertito,  con  modificazioni,  dalla  legge  22 dicembre 1990, n. 403</t>
    </r>
  </si>
  <si>
    <r>
      <rPr>
        <sz val="9.5"/>
        <rFont val="Calibri"/>
        <family val="1"/>
      </rPr>
      <t>Risorse derivanti da trasferimento di immobili</t>
    </r>
  </si>
  <si>
    <r>
      <rPr>
        <sz val="9.5"/>
        <rFont val="Calibri"/>
        <family val="1"/>
      </rPr>
      <t>Altro</t>
    </r>
  </si>
  <si>
    <r>
      <rPr>
        <b/>
        <sz val="9.5"/>
        <rFont val="Calibri"/>
        <family val="1"/>
      </rPr>
      <t>Totale</t>
    </r>
  </si>
  <si>
    <r>
      <rPr>
        <sz val="9.5"/>
        <rFont val="Calibri"/>
        <family val="1"/>
      </rPr>
      <t xml:space="preserve">Il referente del programma
</t>
    </r>
    <r>
      <rPr>
        <sz val="9.5"/>
        <rFont val="Calibri"/>
        <family val="1"/>
      </rPr>
      <t>(……………………)</t>
    </r>
  </si>
  <si>
    <r>
      <rPr>
        <b/>
        <sz val="8.5"/>
        <rFont val="Calibri"/>
        <family val="1"/>
      </rPr>
      <t xml:space="preserve">Note
</t>
    </r>
    <r>
      <rPr>
        <sz val="8.5"/>
        <rFont val="Calibri"/>
        <family val="1"/>
      </rPr>
      <t>(1) I dati del quadro delle risorse sono calcolati come somma delle informazioni elementari relative a ciascun intervento di cui alla scheda B. Dette informazioni sono acquisite dal sistema (software) e rese disponibili in banca dati ma non visualizzate nel programma.</t>
    </r>
  </si>
  <si>
    <r>
      <rPr>
        <sz val="11.5"/>
        <rFont val="Calibri"/>
        <family val="1"/>
      </rPr>
      <t xml:space="preserve">ELENCO DEGLI INTERVENTI PRESENTI NELLA PRIMA ANNUALITA'
</t>
    </r>
    <r>
      <rPr>
        <sz val="11.5"/>
        <rFont val="Calibri"/>
        <family val="1"/>
      </rPr>
      <t>DEL PRECEDENTE PROGRAMMA TRIENNALE E NON RIPROPOSTI E NON AVVIATI</t>
    </r>
  </si>
  <si>
    <r>
      <rPr>
        <sz val="9.5"/>
        <rFont val="Calibri"/>
        <family val="1"/>
      </rPr>
      <t xml:space="preserve">CODICE UNICO INTERVENTO -
</t>
    </r>
    <r>
      <rPr>
        <sz val="9.5"/>
        <rFont val="Calibri"/>
        <family val="1"/>
      </rPr>
      <t>CUI</t>
    </r>
  </si>
  <si>
    <r>
      <rPr>
        <sz val="9.5"/>
        <rFont val="Calibri"/>
        <family val="1"/>
      </rPr>
      <t>CUP</t>
    </r>
  </si>
  <si>
    <r>
      <rPr>
        <sz val="9.5"/>
        <rFont val="Calibri"/>
        <family val="1"/>
      </rPr>
      <t>DESCRIZIONE ACQUISTO</t>
    </r>
  </si>
  <si>
    <r>
      <rPr>
        <sz val="9.5"/>
        <rFont val="Calibri"/>
        <family val="1"/>
      </rPr>
      <t>IMPORTO INTERVENTO</t>
    </r>
  </si>
  <si>
    <r>
      <rPr>
        <sz val="9.5"/>
        <rFont val="Calibri"/>
        <family val="1"/>
      </rPr>
      <t>Livello di priorità</t>
    </r>
  </si>
  <si>
    <r>
      <rPr>
        <sz val="9.5"/>
        <rFont val="Calibri"/>
        <family val="1"/>
      </rPr>
      <t xml:space="preserve">Motivo per il quale l'intervento non è riproposto
</t>
    </r>
    <r>
      <rPr>
        <sz val="9.5"/>
        <rFont val="Calibri"/>
        <family val="1"/>
      </rPr>
      <t>(1)</t>
    </r>
  </si>
  <si>
    <r>
      <rPr>
        <sz val="9.5"/>
        <rFont val="Calibri"/>
        <family val="1"/>
      </rPr>
      <t>Codice</t>
    </r>
  </si>
  <si>
    <r>
      <rPr>
        <sz val="9.5"/>
        <rFont val="Calibri"/>
        <family val="1"/>
      </rPr>
      <t>Ereditato da precedente programma</t>
    </r>
  </si>
  <si>
    <r>
      <rPr>
        <sz val="9.5"/>
        <rFont val="Calibri"/>
        <family val="1"/>
      </rPr>
      <t>Ereditato da scheda H</t>
    </r>
  </si>
  <si>
    <r>
      <rPr>
        <sz val="9.5"/>
        <rFont val="Calibri"/>
        <family val="1"/>
      </rPr>
      <t>Testo</t>
    </r>
  </si>
  <si>
    <r>
      <rPr>
        <b/>
        <sz val="8.5"/>
        <rFont val="Calibri"/>
        <family val="1"/>
      </rPr>
      <t xml:space="preserve">Note
</t>
    </r>
    <r>
      <rPr>
        <sz val="8.5"/>
        <rFont val="Calibri"/>
        <family val="1"/>
      </rPr>
      <t>(1) breve descrizione dei motivi</t>
    </r>
  </si>
  <si>
    <t>72230000-6</t>
  </si>
  <si>
    <t>72261000-2</t>
  </si>
  <si>
    <t>Sistemi a Supporto del Contact Center - Accenture</t>
  </si>
  <si>
    <t>Sistemi a Supporto del Contact Center - Cap Gemini</t>
  </si>
  <si>
    <t>Sistemi a Supporto del Contact Center - Reply</t>
  </si>
  <si>
    <t xml:space="preserve">servizio </t>
  </si>
  <si>
    <t>72000000-5 72267100-0</t>
  </si>
  <si>
    <t xml:space="preserve">79631000-6 </t>
  </si>
  <si>
    <t>48517000-5</t>
  </si>
  <si>
    <t>fornitura</t>
  </si>
  <si>
    <t xml:space="preserve">Fornitura di Buoni pasto </t>
  </si>
  <si>
    <t>30199770-8</t>
  </si>
  <si>
    <t xml:space="preserve">Infrastrutture di connettività  </t>
  </si>
  <si>
    <t xml:space="preserve">telefonia fissa nazionale </t>
  </si>
  <si>
    <t>72410000-7</t>
  </si>
  <si>
    <t>A seguito di rivalutazione dell'intervento è stata rideterminata la soglia in importo inferiore ad € 140,000</t>
  </si>
  <si>
    <t>72268000-1</t>
  </si>
  <si>
    <t>30213000-5</t>
  </si>
  <si>
    <t>Noleggio PC con servizio di ritiro vecchio e distribuzione nuovo</t>
  </si>
  <si>
    <t xml:space="preserve">Subscription Licenze Microsoft </t>
  </si>
  <si>
    <t xml:space="preserve">Subscription di licenze - Citrix </t>
  </si>
  <si>
    <t xml:space="preserve">Servizio assistenza e manutenzione licenze Teamviewer </t>
  </si>
  <si>
    <t>Servizio di Payroll</t>
  </si>
  <si>
    <t xml:space="preserve">Operation IT </t>
  </si>
  <si>
    <t>Servizio assistenza e manutenzione applicativo  sistema HR (presenze)</t>
  </si>
  <si>
    <t>Cancellazione progetto dal perimetro societario</t>
  </si>
  <si>
    <t>Servizio di Monitoraggio qualità conctact center</t>
  </si>
  <si>
    <t>Fornitura di licenze software e servizi per implementazione piattaforma Work Force Management</t>
  </si>
  <si>
    <t>Fornitura di licenze hardware software e servizi per implementazione piattaforma Virtual Desktop Infrastructure</t>
  </si>
  <si>
    <r>
      <rPr>
        <sz val="11.5"/>
        <rFont val="Calibri"/>
        <family val="1"/>
      </rPr>
      <t xml:space="preserve">SCHEDA G: PROGRAMMA TRIENNALE DEGLI ACQUISTI DI FORNITURE E SERVIZI 2024/2026
DELL'AMMINISTRAZIONE </t>
    </r>
    <r>
      <rPr>
        <u/>
        <sz val="11.5"/>
        <rFont val="Times New Roman"/>
        <family val="1"/>
      </rPr>
      <t>INPS SERVIZI SPA</t>
    </r>
  </si>
  <si>
    <t>SCHEDA H TRIENNALE DEGLI ACQUISTI DI FORNITURE E SERVIZI 2024/2026 DELL'AMMINISTRAZIONE INPS SERVIZI SPA</t>
  </si>
  <si>
    <t>06553251007202300001</t>
  </si>
  <si>
    <t>06553251007202300005</t>
  </si>
  <si>
    <t>06553251007202300006</t>
  </si>
  <si>
    <t>06553251007202300010</t>
  </si>
  <si>
    <t>06553251007202300011</t>
  </si>
  <si>
    <t>06553251007202300012</t>
  </si>
  <si>
    <t>06553251007202300013</t>
  </si>
  <si>
    <t>06553251007202400001</t>
  </si>
  <si>
    <t>06553251007202400002</t>
  </si>
  <si>
    <t>06553251007202400003</t>
  </si>
  <si>
    <t>06553251007202400004</t>
  </si>
  <si>
    <t>065532510072023000004</t>
  </si>
  <si>
    <t>065532510072023000007</t>
  </si>
  <si>
    <t>065532510072023000008</t>
  </si>
  <si>
    <t>065532510072023000009</t>
  </si>
  <si>
    <t>065532510072023000014</t>
  </si>
  <si>
    <t>065532510072023000016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</si>
</sst>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0"/>
      <color rgb="FF000000"/>
      <name val="Times New Roman"/>
      <charset val="204"/>
    </font>
    <font>
      <sz val="11"/>
      <name val="Calibri"/>
    </font>
    <font>
      <sz val="3.5"/>
      <name val="Calibri"/>
    </font>
    <font>
      <b/>
      <sz val="3.5"/>
      <name val="Calibri"/>
    </font>
    <font>
      <b/>
      <i/>
      <sz val="3.5"/>
      <name val="Calibri"/>
    </font>
    <font>
      <i/>
      <sz val="3.5"/>
      <name val="Calibri"/>
    </font>
    <font>
      <sz val="11"/>
      <name val="Calibri"/>
      <family val="1"/>
    </font>
    <font>
      <sz val="3.5"/>
      <name val="Calibri"/>
      <family val="1"/>
    </font>
    <font>
      <b/>
      <sz val="3.5"/>
      <name val="Calibri"/>
      <family val="1"/>
    </font>
    <font>
      <b/>
      <i/>
      <sz val="3.5"/>
      <name val="Calibri"/>
      <family val="1"/>
    </font>
    <font>
      <i/>
      <sz val="3.5"/>
      <name val="Calibri"/>
      <family val="1"/>
    </font>
    <font>
      <sz val="10"/>
      <color rgb="FF000000"/>
      <name val="Times New Roman"/>
      <charset val="204"/>
    </font>
    <font>
      <sz val="4"/>
      <color rgb="FF000000"/>
      <name val="Times New Roman"/>
      <family val="1"/>
    </font>
    <font>
      <sz val="3.5"/>
      <color rgb="FF000000"/>
      <name val="Times New Roman"/>
      <family val="1"/>
    </font>
    <font>
      <sz val="3.5"/>
      <name val="Calibri"/>
      <family val="2"/>
    </font>
    <font>
      <sz val="11.5"/>
      <name val="Calibri"/>
      <family val="1"/>
    </font>
    <font>
      <u/>
      <sz val="11.5"/>
      <name val="Times New Roman"/>
      <family val="1"/>
    </font>
    <font>
      <sz val="11.5"/>
      <name val="Calibri"/>
    </font>
    <font>
      <sz val="9.5"/>
      <name val="Calibri"/>
    </font>
    <font>
      <sz val="9.5"/>
      <name val="Calibri"/>
      <family val="1"/>
    </font>
    <font>
      <sz val="8.5"/>
      <name val="Calibri"/>
    </font>
    <font>
      <sz val="8.5"/>
      <name val="Calibri"/>
      <family val="1"/>
    </font>
    <font>
      <b/>
      <sz val="9.5"/>
      <name val="Calibri"/>
    </font>
    <font>
      <b/>
      <sz val="9.5"/>
      <name val="Calibri"/>
      <family val="1"/>
    </font>
    <font>
      <b/>
      <sz val="8.5"/>
      <name val="Calibri"/>
      <family val="1"/>
    </font>
    <font>
      <sz val="11.5"/>
      <name val="Times New Roman"/>
      <family val="1"/>
      <charset val="204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170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 indent="1"/>
    </xf>
    <xf numFmtId="0" fontId="0" fillId="2" borderId="1" xfId="0" applyFill="1" applyBorder="1" applyAlignment="1">
      <alignment horizontal="center" vertical="top" wrapText="1"/>
    </xf>
    <xf numFmtId="0" fontId="0" fillId="2" borderId="5" xfId="0" applyFill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 vertical="top"/>
    </xf>
    <xf numFmtId="0" fontId="12" fillId="0" borderId="16" xfId="0" applyFont="1" applyBorder="1" applyAlignment="1">
      <alignment horizontal="left" vertical="top" wrapText="1"/>
    </xf>
    <xf numFmtId="0" fontId="2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43" fontId="2" fillId="0" borderId="1" xfId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horizontal="center" vertical="top"/>
    </xf>
    <xf numFmtId="0" fontId="14" fillId="3" borderId="1" xfId="0" applyFont="1" applyFill="1" applyBorder="1" applyAlignment="1">
      <alignment horizontal="left" vertical="center" wrapText="1" indent="1"/>
    </xf>
    <xf numFmtId="49" fontId="13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14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 indent="1"/>
    </xf>
    <xf numFmtId="0" fontId="14" fillId="3" borderId="7" xfId="0" applyFont="1" applyFill="1" applyBorder="1" applyAlignment="1">
      <alignment horizontal="left" vertical="center" wrapText="1" indent="1"/>
    </xf>
    <xf numFmtId="0" fontId="2" fillId="3" borderId="5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20" fillId="0" borderId="1" xfId="0" applyFont="1" applyBorder="1" applyAlignment="1">
      <alignment horizontal="left" vertical="top" wrapText="1" indent="2"/>
    </xf>
    <xf numFmtId="0" fontId="20" fillId="0" borderId="1" xfId="0" applyFont="1" applyBorder="1" applyAlignment="1">
      <alignment horizontal="left" vertical="top" wrapText="1" indent="1"/>
    </xf>
    <xf numFmtId="0" fontId="18" fillId="0" borderId="1" xfId="0" applyFont="1" applyBorder="1" applyAlignment="1">
      <alignment horizontal="left" vertical="top" wrapText="1" indent="1"/>
    </xf>
    <xf numFmtId="0" fontId="18" fillId="0" borderId="1" xfId="0" applyFont="1" applyBorder="1" applyAlignment="1">
      <alignment horizontal="right" vertical="top" wrapText="1"/>
    </xf>
    <xf numFmtId="0" fontId="18" fillId="0" borderId="1" xfId="0" applyFont="1" applyBorder="1" applyAlignment="1">
      <alignment horizontal="right" vertical="center" wrapText="1"/>
    </xf>
    <xf numFmtId="0" fontId="2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left" vertical="center" wrapText="1" indent="2"/>
    </xf>
    <xf numFmtId="0" fontId="18" fillId="0" borderId="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center" vertical="center" wrapText="1"/>
    </xf>
    <xf numFmtId="43" fontId="18" fillId="0" borderId="1" xfId="1" applyFont="1" applyBorder="1" applyAlignment="1">
      <alignment horizontal="right" vertical="top" wrapText="1"/>
    </xf>
    <xf numFmtId="4" fontId="2" fillId="3" borderId="5" xfId="0" applyNumberFormat="1" applyFont="1" applyFill="1" applyBorder="1" applyAlignment="1">
      <alignment horizontal="center" vertical="center" wrapText="1"/>
    </xf>
    <xf numFmtId="43" fontId="0" fillId="0" borderId="0" xfId="1" applyFont="1" applyAlignment="1">
      <alignment horizontal="left" vertical="top"/>
    </xf>
    <xf numFmtId="0" fontId="14" fillId="3" borderId="5" xfId="0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horizontal="center" vertical="center" wrapText="1"/>
    </xf>
    <xf numFmtId="4" fontId="2" fillId="3" borderId="16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left" vertical="center" wrapText="1" indent="1"/>
    </xf>
    <xf numFmtId="0" fontId="2" fillId="3" borderId="7" xfId="0" applyFont="1" applyFill="1" applyBorder="1" applyAlignment="1">
      <alignment horizontal="left" vertical="center" wrapText="1" indent="1"/>
    </xf>
    <xf numFmtId="0" fontId="26" fillId="0" borderId="0" xfId="0" quotePrefix="1" applyFont="1" applyAlignment="1">
      <alignment horizontal="left" vertical="top"/>
    </xf>
    <xf numFmtId="1" fontId="26" fillId="0" borderId="0" xfId="0" quotePrefix="1" applyNumberFormat="1" applyFont="1" applyAlignment="1">
      <alignment horizontal="left"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 indent="1"/>
    </xf>
    <xf numFmtId="0" fontId="25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 wrapText="1" indent="2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left" vertical="top" wrapText="1" indent="9"/>
    </xf>
    <xf numFmtId="0" fontId="18" fillId="0" borderId="6" xfId="0" applyFont="1" applyBorder="1" applyAlignment="1">
      <alignment horizontal="left" vertical="top" wrapText="1" indent="9"/>
    </xf>
    <xf numFmtId="0" fontId="18" fillId="0" borderId="7" xfId="0" applyFont="1" applyBorder="1" applyAlignment="1">
      <alignment horizontal="left" vertical="top" wrapText="1" indent="9"/>
    </xf>
    <xf numFmtId="0" fontId="18" fillId="0" borderId="5" xfId="0" applyFont="1" applyBorder="1" applyAlignment="1">
      <alignment horizontal="left" vertical="top" wrapText="1" indent="8"/>
    </xf>
    <xf numFmtId="0" fontId="18" fillId="0" borderId="6" xfId="0" applyFont="1" applyBorder="1" applyAlignment="1">
      <alignment horizontal="left" vertical="top" wrapText="1" indent="8"/>
    </xf>
    <xf numFmtId="0" fontId="18" fillId="0" borderId="7" xfId="0" applyFont="1" applyBorder="1" applyAlignment="1">
      <alignment horizontal="left" vertical="top" wrapText="1" indent="8"/>
    </xf>
    <xf numFmtId="0" fontId="20" fillId="0" borderId="2" xfId="0" applyFont="1" applyBorder="1" applyAlignment="1">
      <alignment horizontal="left" vertical="center" wrapText="1" indent="2"/>
    </xf>
    <xf numFmtId="0" fontId="20" fillId="0" borderId="4" xfId="0" applyFont="1" applyBorder="1" applyAlignment="1">
      <alignment horizontal="left" vertical="center" wrapText="1" indent="2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0" fillId="0" borderId="10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3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 indent="1"/>
    </xf>
    <xf numFmtId="0" fontId="4" fillId="0" borderId="7" xfId="0" applyFont="1" applyBorder="1" applyAlignment="1">
      <alignment horizontal="left" vertical="top" wrapText="1" indent="1"/>
    </xf>
    <xf numFmtId="0" fontId="3" fillId="2" borderId="0" xfId="0" applyFont="1" applyFill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2" borderId="5" xfId="0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/>
    </xf>
    <xf numFmtId="4" fontId="2" fillId="3" borderId="17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2" fillId="3" borderId="1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left" vertical="top" wrapText="1" indent="32"/>
    </xf>
    <xf numFmtId="0" fontId="2" fillId="0" borderId="3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 wrapText="1" inden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olonna.italiaprevidenza.it\Share\SISPI\SOCIETA'\Contabilit&#224;\01_CONTROLLO%20DI%20GESTIONE\06_Budget\2023_08_21_Budget.xlsx" TargetMode="External"/><Relationship Id="rId1" Type="http://schemas.openxmlformats.org/officeDocument/2006/relationships/externalLinkPath" Target="file:///\\colonna.italiaprevidenza.it\Share\SISPI\SOCIETA'\Contabilit&#224;\01_CONTROLLO%20DI%20GESTIONE\06_Budget\2023_08_21_Budg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intetico"/>
      <sheetName val="BUDGET"/>
      <sheetName val="Calcoli"/>
      <sheetName val="CALCOLO RIBALTAMENTO"/>
      <sheetName val="calcoli personale"/>
      <sheetName val="IMMOBILIZZAZIONI"/>
    </sheetNames>
    <sheetDataSet>
      <sheetData sheetId="0"/>
      <sheetData sheetId="1">
        <row r="48">
          <cell r="L48">
            <v>975251.54</v>
          </cell>
        </row>
        <row r="64">
          <cell r="L64">
            <v>35290.651000000005</v>
          </cell>
          <cell r="R64">
            <v>70581.302000000011</v>
          </cell>
        </row>
        <row r="124">
          <cell r="R124">
            <v>92289.961500000005</v>
          </cell>
        </row>
        <row r="169">
          <cell r="R169">
            <v>75978.075555555566</v>
          </cell>
        </row>
        <row r="187">
          <cell r="L187">
            <v>130114.28571428574</v>
          </cell>
        </row>
      </sheetData>
      <sheetData sheetId="2">
        <row r="13">
          <cell r="G13">
            <v>16657.142857142859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A0A63-6555-4C00-8382-0C359C48D2C8}">
  <dimension ref="A1:F15"/>
  <sheetViews>
    <sheetView zoomScale="166" zoomScaleNormal="166" workbookViewId="0">
      <selection activeCell="A14" sqref="A14:F14"/>
    </sheetView>
  </sheetViews>
  <sheetFormatPr defaultRowHeight="13" x14ac:dyDescent="0.3"/>
  <cols>
    <col min="1" max="1" width="66" customWidth="1"/>
    <col min="2" max="2" width="18" customWidth="1"/>
    <col min="3" max="3" width="17.19921875" customWidth="1"/>
    <col min="4" max="4" width="16" customWidth="1"/>
    <col min="5" max="5" width="20.69921875" customWidth="1"/>
    <col min="6" max="6" width="15.19921875" customWidth="1"/>
  </cols>
  <sheetData>
    <row r="1" spans="1:6" ht="35.25" customHeight="1" x14ac:dyDescent="0.3">
      <c r="A1" s="62" t="s">
        <v>129</v>
      </c>
      <c r="B1" s="59"/>
      <c r="C1" s="59"/>
      <c r="D1" s="59"/>
      <c r="E1" s="59"/>
      <c r="F1" s="59"/>
    </row>
    <row r="2" spans="1:6" ht="42.75" customHeight="1" x14ac:dyDescent="0.3">
      <c r="A2" s="63" t="s">
        <v>69</v>
      </c>
      <c r="B2" s="63"/>
      <c r="C2" s="63"/>
      <c r="D2" s="63"/>
      <c r="E2" s="63"/>
      <c r="F2" s="63"/>
    </row>
    <row r="3" spans="1:6" x14ac:dyDescent="0.3">
      <c r="A3" s="64" t="s">
        <v>70</v>
      </c>
      <c r="B3" s="67" t="s">
        <v>71</v>
      </c>
      <c r="C3" s="68"/>
      <c r="D3" s="68"/>
      <c r="E3" s="69"/>
    </row>
    <row r="4" spans="1:6" x14ac:dyDescent="0.3">
      <c r="A4" s="65"/>
      <c r="B4" s="70" t="s">
        <v>72</v>
      </c>
      <c r="C4" s="71"/>
      <c r="D4" s="72"/>
      <c r="E4" s="73" t="s">
        <v>73</v>
      </c>
    </row>
    <row r="5" spans="1:6" x14ac:dyDescent="0.3">
      <c r="A5" s="66"/>
      <c r="B5" s="36" t="s">
        <v>74</v>
      </c>
      <c r="C5" s="37" t="s">
        <v>75</v>
      </c>
      <c r="D5" s="36" t="s">
        <v>76</v>
      </c>
      <c r="E5" s="74"/>
    </row>
    <row r="6" spans="1:6" x14ac:dyDescent="0.3">
      <c r="A6" s="38" t="s">
        <v>77</v>
      </c>
      <c r="B6" s="39" t="s">
        <v>78</v>
      </c>
      <c r="C6" s="39" t="s">
        <v>78</v>
      </c>
      <c r="D6" s="39" t="s">
        <v>78</v>
      </c>
      <c r="E6" s="39" t="s">
        <v>78</v>
      </c>
    </row>
    <row r="7" spans="1:6" x14ac:dyDescent="0.3">
      <c r="A7" s="38" t="s">
        <v>79</v>
      </c>
      <c r="B7" s="39" t="s">
        <v>78</v>
      </c>
      <c r="C7" s="39" t="s">
        <v>78</v>
      </c>
      <c r="D7" s="39" t="s">
        <v>78</v>
      </c>
      <c r="E7" s="39" t="s">
        <v>78</v>
      </c>
    </row>
    <row r="8" spans="1:6" x14ac:dyDescent="0.3">
      <c r="A8" s="38" t="s">
        <v>80</v>
      </c>
      <c r="B8" s="39" t="s">
        <v>78</v>
      </c>
      <c r="C8" s="39" t="s">
        <v>78</v>
      </c>
      <c r="D8" s="39" t="s">
        <v>78</v>
      </c>
      <c r="E8" s="39" t="s">
        <v>78</v>
      </c>
    </row>
    <row r="9" spans="1:6" x14ac:dyDescent="0.3">
      <c r="A9" s="38" t="s">
        <v>81</v>
      </c>
      <c r="B9" s="48">
        <f>+'scheda H'!T19</f>
        <v>0</v>
      </c>
      <c r="C9" s="48">
        <f>+'scheda H'!U19</f>
        <v>7788655.3955198415</v>
      </c>
      <c r="D9" s="48">
        <f>'scheda H'!$V$19</f>
        <v>7321434.0635476187</v>
      </c>
      <c r="E9" s="48">
        <f>B9+C9+D9</f>
        <v>15110089.45906746</v>
      </c>
    </row>
    <row r="10" spans="1:6" ht="37.5" x14ac:dyDescent="0.3">
      <c r="A10" s="38" t="s">
        <v>82</v>
      </c>
      <c r="B10" s="40" t="s">
        <v>78</v>
      </c>
      <c r="C10" s="40" t="s">
        <v>78</v>
      </c>
      <c r="D10" s="40" t="s">
        <v>78</v>
      </c>
      <c r="E10" s="39" t="s">
        <v>78</v>
      </c>
    </row>
    <row r="11" spans="1:6" x14ac:dyDescent="0.3">
      <c r="A11" s="38" t="s">
        <v>83</v>
      </c>
      <c r="B11" s="39" t="s">
        <v>78</v>
      </c>
      <c r="C11" s="39" t="s">
        <v>78</v>
      </c>
      <c r="D11" s="39" t="s">
        <v>78</v>
      </c>
      <c r="E11" s="39" t="s">
        <v>78</v>
      </c>
    </row>
    <row r="12" spans="1:6" x14ac:dyDescent="0.3">
      <c r="A12" s="38" t="s">
        <v>84</v>
      </c>
      <c r="B12" s="39" t="s">
        <v>78</v>
      </c>
      <c r="C12" s="39" t="s">
        <v>78</v>
      </c>
      <c r="D12" s="39" t="s">
        <v>78</v>
      </c>
      <c r="E12" s="39" t="s">
        <v>78</v>
      </c>
    </row>
    <row r="13" spans="1:6" x14ac:dyDescent="0.3">
      <c r="A13" s="41" t="s">
        <v>85</v>
      </c>
      <c r="B13" s="48">
        <f>+B9</f>
        <v>0</v>
      </c>
      <c r="C13" s="48">
        <f t="shared" ref="C13:E13" si="0">+C9</f>
        <v>7788655.3955198415</v>
      </c>
      <c r="D13" s="48">
        <f t="shared" si="0"/>
        <v>7321434.0635476187</v>
      </c>
      <c r="E13" s="48">
        <f t="shared" si="0"/>
        <v>15110089.45906746</v>
      </c>
    </row>
    <row r="14" spans="1:6" ht="63.75" customHeight="1" x14ac:dyDescent="0.3">
      <c r="A14" s="59" t="s">
        <v>86</v>
      </c>
      <c r="B14" s="59"/>
      <c r="C14" s="59"/>
      <c r="D14" s="59"/>
      <c r="E14" s="59"/>
      <c r="F14" s="59"/>
    </row>
    <row r="15" spans="1:6" ht="52.5" customHeight="1" x14ac:dyDescent="0.3">
      <c r="A15" s="61" t="s">
        <v>87</v>
      </c>
      <c r="B15" s="61"/>
      <c r="C15" s="61"/>
      <c r="D15" s="61"/>
      <c r="E15" s="61"/>
      <c r="F15" s="61"/>
    </row>
  </sheetData>
  <mergeCells count="8">
    <mergeCell ref="A14:F14"/>
    <mergeCell ref="A15:F15"/>
    <mergeCell ref="A1:F1"/>
    <mergeCell ref="A2:F2"/>
    <mergeCell ref="A3:A5"/>
    <mergeCell ref="B3:E3"/>
    <mergeCell ref="B4:D4"/>
    <mergeCell ref="E4:E5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E34"/>
  <sheetViews>
    <sheetView zoomScale="300" zoomScaleNormal="300" workbookViewId="0">
      <selection activeCell="U10" sqref="U10"/>
    </sheetView>
  </sheetViews>
  <sheetFormatPr defaultRowHeight="13" x14ac:dyDescent="0.3"/>
  <cols>
    <col min="1" max="1" width="10.5" customWidth="1"/>
    <col min="2" max="2" width="10.19921875" customWidth="1"/>
    <col min="3" max="3" width="5.296875" customWidth="1"/>
    <col min="4" max="4" width="6.5" customWidth="1"/>
    <col min="5" max="5" width="5.296875" customWidth="1"/>
    <col min="6" max="6" width="7.19921875" customWidth="1"/>
    <col min="7" max="7" width="0.796875" customWidth="1"/>
    <col min="8" max="8" width="4" customWidth="1"/>
    <col min="9" max="9" width="4.69921875" customWidth="1"/>
    <col min="10" max="10" width="3" customWidth="1"/>
    <col min="11" max="11" width="10.19921875" customWidth="1"/>
    <col min="12" max="12" width="5" customWidth="1"/>
    <col min="13" max="13" width="4.796875" customWidth="1"/>
    <col min="14" max="14" width="24.296875" style="16" customWidth="1"/>
    <col min="15" max="15" width="0.69921875" customWidth="1"/>
    <col min="16" max="16" width="5.19921875" customWidth="1"/>
    <col min="17" max="17" width="6.19921875" customWidth="1"/>
    <col min="18" max="19" width="5.19921875" customWidth="1"/>
    <col min="20" max="21" width="5.69921875" style="13" customWidth="1"/>
    <col min="22" max="22" width="14.796875" style="13" customWidth="1"/>
    <col min="23" max="23" width="1.69921875" style="13" customWidth="1"/>
    <col min="24" max="24" width="5.5" style="13" customWidth="1"/>
    <col min="25" max="25" width="10.69921875" style="13" customWidth="1"/>
    <col min="26" max="26" width="4.69921875" customWidth="1"/>
    <col min="27" max="27" width="6.296875" customWidth="1"/>
    <col min="28" max="28" width="5.296875" customWidth="1"/>
    <col min="29" max="29" width="6.796875" customWidth="1"/>
    <col min="30" max="30" width="9.296875" customWidth="1"/>
    <col min="31" max="31" width="28" customWidth="1"/>
  </cols>
  <sheetData>
    <row r="1" spans="1:31" x14ac:dyDescent="0.3">
      <c r="A1" s="145" t="s">
        <v>130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</row>
    <row r="2" spans="1:31" ht="16.5" customHeight="1" x14ac:dyDescent="0.3">
      <c r="A2" s="146" t="s">
        <v>0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</row>
    <row r="3" spans="1:31" ht="26.9" customHeight="1" x14ac:dyDescent="0.3">
      <c r="A3" s="119" t="s">
        <v>1</v>
      </c>
      <c r="B3" s="134" t="s">
        <v>2</v>
      </c>
      <c r="C3" s="148" t="s">
        <v>3</v>
      </c>
      <c r="D3" s="128" t="s">
        <v>4</v>
      </c>
      <c r="E3" s="134" t="s">
        <v>5</v>
      </c>
      <c r="F3" s="152" t="s">
        <v>6</v>
      </c>
      <c r="G3" s="155" t="s">
        <v>7</v>
      </c>
      <c r="H3" s="156"/>
      <c r="I3" s="128" t="s">
        <v>8</v>
      </c>
      <c r="J3" s="161" t="s">
        <v>9</v>
      </c>
      <c r="K3" s="162"/>
      <c r="L3" s="167" t="s">
        <v>10</v>
      </c>
      <c r="M3" s="119" t="s">
        <v>11</v>
      </c>
      <c r="N3" s="122" t="s">
        <v>12</v>
      </c>
      <c r="O3" s="123"/>
      <c r="P3" s="119" t="s">
        <v>13</v>
      </c>
      <c r="Q3" s="119" t="s">
        <v>14</v>
      </c>
      <c r="R3" s="136" t="s">
        <v>15</v>
      </c>
      <c r="S3" s="139" t="s">
        <v>16</v>
      </c>
      <c r="T3" s="105" t="s">
        <v>17</v>
      </c>
      <c r="U3" s="142"/>
      <c r="V3" s="142"/>
      <c r="W3" s="142"/>
      <c r="X3" s="142"/>
      <c r="Y3" s="142"/>
      <c r="Z3" s="142"/>
      <c r="AA3" s="106"/>
      <c r="AB3" s="143" t="s">
        <v>18</v>
      </c>
      <c r="AC3" s="144"/>
      <c r="AD3" s="161" t="s">
        <v>19</v>
      </c>
      <c r="AE3" s="117"/>
    </row>
    <row r="4" spans="1:31" ht="15.25" customHeight="1" x14ac:dyDescent="0.3">
      <c r="A4" s="120"/>
      <c r="B4" s="147"/>
      <c r="C4" s="149"/>
      <c r="D4" s="151"/>
      <c r="E4" s="147"/>
      <c r="F4" s="153"/>
      <c r="G4" s="157"/>
      <c r="H4" s="158"/>
      <c r="I4" s="151"/>
      <c r="J4" s="163"/>
      <c r="K4" s="164"/>
      <c r="L4" s="168"/>
      <c r="M4" s="120"/>
      <c r="N4" s="124"/>
      <c r="O4" s="125"/>
      <c r="P4" s="120"/>
      <c r="Q4" s="120"/>
      <c r="R4" s="137"/>
      <c r="S4" s="140"/>
      <c r="T4" s="128">
        <v>2024</v>
      </c>
      <c r="U4" s="128">
        <v>2025</v>
      </c>
      <c r="V4" s="128">
        <v>2026</v>
      </c>
      <c r="W4" s="130" t="s">
        <v>57</v>
      </c>
      <c r="X4" s="131"/>
      <c r="Y4" s="148" t="s">
        <v>20</v>
      </c>
      <c r="Z4" s="78" t="s">
        <v>21</v>
      </c>
      <c r="AA4" s="79"/>
      <c r="AB4" s="134" t="s">
        <v>22</v>
      </c>
      <c r="AC4" s="134" t="s">
        <v>23</v>
      </c>
      <c r="AD4" s="163"/>
      <c r="AE4" s="117"/>
    </row>
    <row r="5" spans="1:31" ht="8.25" customHeight="1" x14ac:dyDescent="0.3">
      <c r="A5" s="121"/>
      <c r="B5" s="135"/>
      <c r="C5" s="150"/>
      <c r="D5" s="129"/>
      <c r="E5" s="135"/>
      <c r="F5" s="154"/>
      <c r="G5" s="159"/>
      <c r="H5" s="160"/>
      <c r="I5" s="129"/>
      <c r="J5" s="165"/>
      <c r="K5" s="166"/>
      <c r="L5" s="169"/>
      <c r="M5" s="121"/>
      <c r="N5" s="126"/>
      <c r="O5" s="127"/>
      <c r="P5" s="121"/>
      <c r="Q5" s="121"/>
      <c r="R5" s="138"/>
      <c r="S5" s="141"/>
      <c r="T5" s="129"/>
      <c r="U5" s="129"/>
      <c r="V5" s="129"/>
      <c r="W5" s="132"/>
      <c r="X5" s="133"/>
      <c r="Y5" s="150"/>
      <c r="Z5" s="4" t="s">
        <v>24</v>
      </c>
      <c r="AA5" s="4" t="s">
        <v>25</v>
      </c>
      <c r="AB5" s="135"/>
      <c r="AC5" s="135"/>
      <c r="AD5" s="165"/>
      <c r="AE5" s="117"/>
    </row>
    <row r="6" spans="1:31" ht="16.5" customHeight="1" x14ac:dyDescent="0.3">
      <c r="A6" s="5" t="s">
        <v>26</v>
      </c>
      <c r="B6" s="1"/>
      <c r="C6" s="2" t="s">
        <v>27</v>
      </c>
      <c r="D6" s="2" t="s">
        <v>27</v>
      </c>
      <c r="E6" s="5" t="s">
        <v>26</v>
      </c>
      <c r="F6" s="3" t="s">
        <v>28</v>
      </c>
      <c r="G6" s="101" t="s">
        <v>26</v>
      </c>
      <c r="H6" s="102"/>
      <c r="I6" s="2" t="s">
        <v>28</v>
      </c>
      <c r="J6" s="103" t="s">
        <v>29</v>
      </c>
      <c r="K6" s="104"/>
      <c r="L6" s="2" t="s">
        <v>30</v>
      </c>
      <c r="M6" s="2" t="s">
        <v>31</v>
      </c>
      <c r="N6" s="105" t="s">
        <v>29</v>
      </c>
      <c r="O6" s="106"/>
      <c r="P6" s="2" t="s">
        <v>32</v>
      </c>
      <c r="Q6" s="3" t="s">
        <v>29</v>
      </c>
      <c r="R6" s="2" t="s">
        <v>33</v>
      </c>
      <c r="S6" s="5" t="s">
        <v>28</v>
      </c>
      <c r="T6" s="3" t="s">
        <v>34</v>
      </c>
      <c r="U6" s="3" t="s">
        <v>34</v>
      </c>
      <c r="V6" s="3" t="s">
        <v>34</v>
      </c>
      <c r="W6" s="105" t="s">
        <v>34</v>
      </c>
      <c r="X6" s="106"/>
      <c r="Y6" s="3" t="s">
        <v>34</v>
      </c>
      <c r="Z6" s="3" t="s">
        <v>34</v>
      </c>
      <c r="AA6" s="3" t="s">
        <v>29</v>
      </c>
      <c r="AB6" s="5" t="s">
        <v>26</v>
      </c>
      <c r="AC6" s="3" t="s">
        <v>29</v>
      </c>
      <c r="AD6" s="10" t="s">
        <v>35</v>
      </c>
      <c r="AE6" s="14"/>
    </row>
    <row r="7" spans="1:31" s="35" customFormat="1" ht="16.5" customHeight="1" x14ac:dyDescent="0.3">
      <c r="A7" s="21"/>
      <c r="B7" s="21"/>
      <c r="C7" s="22"/>
      <c r="D7" s="22"/>
      <c r="E7" s="23"/>
      <c r="F7" s="24"/>
      <c r="G7" s="25"/>
      <c r="H7" s="26"/>
      <c r="I7" s="2"/>
      <c r="J7" s="28"/>
      <c r="K7" s="29"/>
      <c r="L7" s="27"/>
      <c r="M7" s="22"/>
      <c r="N7" s="46"/>
      <c r="O7" s="31"/>
      <c r="P7" s="22"/>
      <c r="Q7" s="32"/>
      <c r="R7" s="22"/>
      <c r="S7" s="23"/>
      <c r="T7" s="32"/>
      <c r="U7" s="33"/>
      <c r="V7" s="33"/>
      <c r="W7" s="116"/>
      <c r="X7" s="112"/>
      <c r="Y7" s="33"/>
      <c r="Z7" s="32"/>
      <c r="AA7" s="32"/>
      <c r="AB7" s="23"/>
      <c r="AC7" s="32"/>
      <c r="AD7" s="28"/>
      <c r="AE7" s="34"/>
    </row>
    <row r="8" spans="1:31" s="35" customFormat="1" ht="16.5" customHeight="1" x14ac:dyDescent="0.3">
      <c r="A8" s="21" t="s">
        <v>131</v>
      </c>
      <c r="B8" s="21" t="s">
        <v>59</v>
      </c>
      <c r="C8" s="22">
        <v>2023</v>
      </c>
      <c r="D8" s="22">
        <v>2025</v>
      </c>
      <c r="E8" s="23"/>
      <c r="F8" s="24" t="s">
        <v>60</v>
      </c>
      <c r="G8" s="25"/>
      <c r="H8" s="26"/>
      <c r="I8" s="22" t="s">
        <v>60</v>
      </c>
      <c r="J8" s="28"/>
      <c r="K8" s="29" t="s">
        <v>61</v>
      </c>
      <c r="L8" s="27" t="s">
        <v>109</v>
      </c>
      <c r="M8" s="22" t="s">
        <v>108</v>
      </c>
      <c r="N8" s="25" t="s">
        <v>119</v>
      </c>
      <c r="O8" s="31"/>
      <c r="P8" s="22">
        <v>1</v>
      </c>
      <c r="Q8" s="32" t="s">
        <v>66</v>
      </c>
      <c r="R8" s="22">
        <v>36</v>
      </c>
      <c r="S8" s="23" t="s">
        <v>63</v>
      </c>
      <c r="T8" s="32"/>
      <c r="U8" s="33">
        <v>54739.806000000004</v>
      </c>
      <c r="V8" s="33">
        <v>656877.67200000002</v>
      </c>
      <c r="W8" s="111">
        <v>1259015.5380000002</v>
      </c>
      <c r="X8" s="113"/>
      <c r="Y8" s="33">
        <f>SUM(T8:W8)</f>
        <v>1970633.0160000003</v>
      </c>
      <c r="Z8" s="32"/>
      <c r="AA8" s="32"/>
      <c r="AB8" s="23">
        <v>226120</v>
      </c>
      <c r="AC8" s="32" t="s">
        <v>64</v>
      </c>
      <c r="AD8" s="28"/>
      <c r="AE8" s="34"/>
    </row>
    <row r="9" spans="1:31" s="35" customFormat="1" x14ac:dyDescent="0.3">
      <c r="A9" s="21" t="s">
        <v>132</v>
      </c>
      <c r="B9" s="21" t="s">
        <v>59</v>
      </c>
      <c r="C9" s="22">
        <v>2023</v>
      </c>
      <c r="D9" s="22">
        <v>2025</v>
      </c>
      <c r="E9" s="23"/>
      <c r="F9" s="24" t="s">
        <v>60</v>
      </c>
      <c r="G9" s="25"/>
      <c r="H9" s="26"/>
      <c r="I9" s="27" t="s">
        <v>60</v>
      </c>
      <c r="J9" s="28"/>
      <c r="K9" s="29" t="s">
        <v>61</v>
      </c>
      <c r="L9" s="22" t="s">
        <v>62</v>
      </c>
      <c r="M9" s="22" t="s">
        <v>100</v>
      </c>
      <c r="N9" s="51" t="s">
        <v>120</v>
      </c>
      <c r="O9" s="31"/>
      <c r="P9" s="22">
        <v>1</v>
      </c>
      <c r="Q9" s="32" t="s">
        <v>66</v>
      </c>
      <c r="R9" s="22">
        <v>36</v>
      </c>
      <c r="S9" s="20" t="s">
        <v>63</v>
      </c>
      <c r="T9" s="47"/>
      <c r="U9" s="33">
        <v>98575.94908333334</v>
      </c>
      <c r="V9" s="33">
        <v>1182911.3890000002</v>
      </c>
      <c r="W9" s="111">
        <v>2267246.8289166698</v>
      </c>
      <c r="X9" s="112"/>
      <c r="Y9" s="33">
        <f t="shared" ref="Y9:Y18" si="0">SUM(T9:X9)</f>
        <v>3548734.1670000032</v>
      </c>
      <c r="Z9" s="32"/>
      <c r="AA9" s="32"/>
      <c r="AB9" s="23">
        <v>226120</v>
      </c>
      <c r="AC9" s="32" t="s">
        <v>64</v>
      </c>
      <c r="AD9" s="28"/>
      <c r="AE9" s="34"/>
    </row>
    <row r="10" spans="1:31" s="35" customFormat="1" x14ac:dyDescent="0.3">
      <c r="A10" s="21" t="s">
        <v>133</v>
      </c>
      <c r="B10" s="21" t="s">
        <v>59</v>
      </c>
      <c r="C10" s="22">
        <v>2023</v>
      </c>
      <c r="D10" s="22">
        <v>2025</v>
      </c>
      <c r="E10" s="23"/>
      <c r="F10" s="24" t="s">
        <v>60</v>
      </c>
      <c r="G10" s="25"/>
      <c r="H10" s="26"/>
      <c r="I10" s="27" t="s">
        <v>60</v>
      </c>
      <c r="J10" s="28"/>
      <c r="K10" s="29" t="s">
        <v>61</v>
      </c>
      <c r="L10" s="22" t="s">
        <v>62</v>
      </c>
      <c r="M10" s="22" t="s">
        <v>101</v>
      </c>
      <c r="N10" s="30" t="s">
        <v>121</v>
      </c>
      <c r="O10" s="31"/>
      <c r="P10" s="22">
        <v>1</v>
      </c>
      <c r="Q10" s="32" t="s">
        <v>66</v>
      </c>
      <c r="R10" s="22">
        <v>36</v>
      </c>
      <c r="S10" s="23" t="s">
        <v>63</v>
      </c>
      <c r="T10" s="47"/>
      <c r="U10" s="33">
        <f>+[1]BUDGET!$L$64</f>
        <v>35290.651000000005</v>
      </c>
      <c r="V10" s="33">
        <f>+[1]BUDGET!$R$64</f>
        <v>70581.302000000011</v>
      </c>
      <c r="W10" s="111">
        <f>+V10+V10-U10</f>
        <v>105871.95300000001</v>
      </c>
      <c r="X10" s="113"/>
      <c r="Y10" s="33">
        <f t="shared" si="0"/>
        <v>211743.90600000002</v>
      </c>
      <c r="Z10" s="32"/>
      <c r="AA10" s="32"/>
      <c r="AB10" s="23">
        <v>226120</v>
      </c>
      <c r="AC10" s="32" t="s">
        <v>64</v>
      </c>
      <c r="AD10" s="28"/>
      <c r="AE10" s="34"/>
    </row>
    <row r="11" spans="1:31" s="35" customFormat="1" x14ac:dyDescent="0.3">
      <c r="A11" s="21" t="s">
        <v>134</v>
      </c>
      <c r="B11" s="21" t="s">
        <v>59</v>
      </c>
      <c r="C11" s="22">
        <v>2023</v>
      </c>
      <c r="D11" s="22">
        <v>2025</v>
      </c>
      <c r="E11" s="23"/>
      <c r="F11" s="24" t="s">
        <v>60</v>
      </c>
      <c r="G11" s="25"/>
      <c r="H11" s="26"/>
      <c r="I11" s="27" t="s">
        <v>60</v>
      </c>
      <c r="J11" s="28"/>
      <c r="K11" s="29" t="s">
        <v>61</v>
      </c>
      <c r="L11" s="22" t="s">
        <v>62</v>
      </c>
      <c r="M11" s="27" t="s">
        <v>65</v>
      </c>
      <c r="N11" s="51" t="s">
        <v>126</v>
      </c>
      <c r="O11" s="31"/>
      <c r="P11" s="22">
        <v>1</v>
      </c>
      <c r="Q11" s="32" t="s">
        <v>67</v>
      </c>
      <c r="R11" s="22">
        <v>36</v>
      </c>
      <c r="S11" s="23" t="s">
        <v>63</v>
      </c>
      <c r="T11" s="47"/>
      <c r="U11" s="49">
        <v>111666.66666666667</v>
      </c>
      <c r="V11" s="53">
        <v>335000</v>
      </c>
      <c r="W11" s="118">
        <v>558333.33333333302</v>
      </c>
      <c r="X11" s="113"/>
      <c r="Y11" s="33">
        <f>SUM(T11:X11)</f>
        <v>1004999.9999999998</v>
      </c>
      <c r="Z11" s="32"/>
      <c r="AA11" s="32"/>
      <c r="AB11" s="23"/>
      <c r="AC11" s="32"/>
      <c r="AD11" s="28"/>
      <c r="AE11" s="34"/>
    </row>
    <row r="12" spans="1:31" s="35" customFormat="1" x14ac:dyDescent="0.3">
      <c r="A12" s="21" t="s">
        <v>135</v>
      </c>
      <c r="B12" s="21" t="s">
        <v>59</v>
      </c>
      <c r="C12" s="22">
        <v>2023</v>
      </c>
      <c r="D12" s="22">
        <v>2025</v>
      </c>
      <c r="E12" s="23"/>
      <c r="F12" s="24" t="s">
        <v>60</v>
      </c>
      <c r="G12" s="25"/>
      <c r="H12" s="26"/>
      <c r="I12" s="27" t="s">
        <v>60</v>
      </c>
      <c r="J12" s="28"/>
      <c r="K12" s="29" t="s">
        <v>61</v>
      </c>
      <c r="L12" s="27" t="s">
        <v>105</v>
      </c>
      <c r="M12" s="27" t="s">
        <v>106</v>
      </c>
      <c r="N12" s="51" t="s">
        <v>124</v>
      </c>
      <c r="O12" s="31"/>
      <c r="P12" s="22">
        <v>1</v>
      </c>
      <c r="Q12" s="32" t="s">
        <v>66</v>
      </c>
      <c r="R12" s="22">
        <v>36</v>
      </c>
      <c r="S12" s="23" t="s">
        <v>63</v>
      </c>
      <c r="T12" s="47"/>
      <c r="U12" s="33">
        <v>92289.961500000005</v>
      </c>
      <c r="V12" s="54">
        <f>+[1]BUDGET!$R$124</f>
        <v>92289.961500000005</v>
      </c>
      <c r="W12" s="111">
        <v>92289.96</v>
      </c>
      <c r="X12" s="113"/>
      <c r="Y12" s="33">
        <f t="shared" si="0"/>
        <v>276869.88300000003</v>
      </c>
      <c r="Z12" s="32"/>
      <c r="AA12" s="32"/>
      <c r="AB12" s="23"/>
      <c r="AC12" s="32"/>
      <c r="AD12" s="28"/>
      <c r="AE12" s="34"/>
    </row>
    <row r="13" spans="1:31" s="35" customFormat="1" ht="12.75" customHeight="1" x14ac:dyDescent="0.3">
      <c r="A13" s="21" t="s">
        <v>136</v>
      </c>
      <c r="B13" s="21" t="s">
        <v>59</v>
      </c>
      <c r="C13" s="22">
        <v>2023</v>
      </c>
      <c r="D13" s="22">
        <v>2025</v>
      </c>
      <c r="E13" s="23"/>
      <c r="F13" s="24" t="s">
        <v>60</v>
      </c>
      <c r="G13" s="25"/>
      <c r="H13" s="26"/>
      <c r="I13" s="27" t="s">
        <v>60</v>
      </c>
      <c r="J13" s="28"/>
      <c r="K13" s="29" t="s">
        <v>61</v>
      </c>
      <c r="L13" s="27" t="s">
        <v>62</v>
      </c>
      <c r="M13" s="22" t="s">
        <v>107</v>
      </c>
      <c r="N13" s="30" t="s">
        <v>122</v>
      </c>
      <c r="O13" s="31"/>
      <c r="P13" s="22">
        <v>1</v>
      </c>
      <c r="Q13" s="32" t="s">
        <v>68</v>
      </c>
      <c r="R13" s="22">
        <v>36</v>
      </c>
      <c r="S13" s="23" t="s">
        <v>63</v>
      </c>
      <c r="T13" s="47"/>
      <c r="U13" s="54">
        <f>+[1]BUDGET!$R$169</f>
        <v>75978.075555555566</v>
      </c>
      <c r="V13" s="54">
        <v>455868.45333333337</v>
      </c>
      <c r="W13" s="111">
        <v>835758.83111111098</v>
      </c>
      <c r="X13" s="113"/>
      <c r="Y13" s="33">
        <f t="shared" si="0"/>
        <v>1367605.3599999999</v>
      </c>
      <c r="Z13" s="32"/>
      <c r="AA13" s="32"/>
      <c r="AB13" s="23"/>
      <c r="AC13" s="32"/>
      <c r="AD13" s="28"/>
      <c r="AE13" s="34"/>
    </row>
    <row r="14" spans="1:31" s="35" customFormat="1" ht="12" customHeight="1" x14ac:dyDescent="0.3">
      <c r="A14" s="21" t="s">
        <v>137</v>
      </c>
      <c r="B14" s="21" t="s">
        <v>59</v>
      </c>
      <c r="C14" s="22">
        <v>2023</v>
      </c>
      <c r="D14" s="22">
        <v>2025</v>
      </c>
      <c r="E14" s="23"/>
      <c r="F14" s="24" t="s">
        <v>60</v>
      </c>
      <c r="G14" s="25"/>
      <c r="H14" s="26"/>
      <c r="I14" s="27" t="s">
        <v>60</v>
      </c>
      <c r="J14" s="28"/>
      <c r="K14" s="29" t="s">
        <v>61</v>
      </c>
      <c r="L14" s="22" t="s">
        <v>109</v>
      </c>
      <c r="M14" s="22" t="s">
        <v>111</v>
      </c>
      <c r="N14" s="30" t="s">
        <v>110</v>
      </c>
      <c r="O14" s="31"/>
      <c r="P14" s="22">
        <v>1</v>
      </c>
      <c r="Q14" s="32" t="s">
        <v>68</v>
      </c>
      <c r="R14" s="22">
        <v>36</v>
      </c>
      <c r="S14" s="23" t="s">
        <v>63</v>
      </c>
      <c r="T14" s="55"/>
      <c r="U14" s="33">
        <f>+[1]BUDGET!$L$187</f>
        <v>130114.28571428574</v>
      </c>
      <c r="V14" s="33">
        <f>+U14</f>
        <v>130114.28571428574</v>
      </c>
      <c r="W14" s="111">
        <f>+V14</f>
        <v>130114.28571428574</v>
      </c>
      <c r="X14" s="113"/>
      <c r="Y14" s="33">
        <f t="shared" si="0"/>
        <v>390342.85714285722</v>
      </c>
      <c r="Z14" s="32"/>
      <c r="AA14" s="32"/>
      <c r="AB14" s="23">
        <v>226120</v>
      </c>
      <c r="AC14" s="32" t="s">
        <v>64</v>
      </c>
      <c r="AD14" s="28"/>
      <c r="AE14" s="34"/>
    </row>
    <row r="15" spans="1:31" s="35" customFormat="1" ht="12" customHeight="1" x14ac:dyDescent="0.3">
      <c r="A15" s="21" t="s">
        <v>138</v>
      </c>
      <c r="B15" s="21" t="s">
        <v>59</v>
      </c>
      <c r="C15" s="22">
        <v>2024</v>
      </c>
      <c r="D15" s="22">
        <v>2025</v>
      </c>
      <c r="E15" s="23"/>
      <c r="F15" s="24" t="s">
        <v>60</v>
      </c>
      <c r="G15" s="25"/>
      <c r="H15" s="26"/>
      <c r="I15" s="27" t="s">
        <v>60</v>
      </c>
      <c r="J15" s="28"/>
      <c r="K15" s="29" t="s">
        <v>61</v>
      </c>
      <c r="L15" s="22" t="s">
        <v>62</v>
      </c>
      <c r="M15" s="22" t="s">
        <v>116</v>
      </c>
      <c r="N15" s="51" t="s">
        <v>127</v>
      </c>
      <c r="O15" s="31"/>
      <c r="P15" s="22">
        <v>1</v>
      </c>
      <c r="Q15" s="32" t="s">
        <v>66</v>
      </c>
      <c r="R15" s="22">
        <v>36</v>
      </c>
      <c r="S15" s="23" t="s">
        <v>60</v>
      </c>
      <c r="T15" s="47"/>
      <c r="U15" s="33">
        <v>1550000</v>
      </c>
      <c r="V15" s="33">
        <v>950000</v>
      </c>
      <c r="W15" s="111">
        <v>950000</v>
      </c>
      <c r="X15" s="112"/>
      <c r="Y15" s="33">
        <f>SUM(T15:X15)</f>
        <v>3450000</v>
      </c>
      <c r="Z15" s="32"/>
      <c r="AA15" s="32"/>
      <c r="AB15" s="23">
        <v>226120</v>
      </c>
      <c r="AC15" s="32" t="s">
        <v>64</v>
      </c>
      <c r="AD15" s="28"/>
      <c r="AE15" s="34"/>
    </row>
    <row r="16" spans="1:31" s="35" customFormat="1" x14ac:dyDescent="0.3">
      <c r="A16" s="21" t="s">
        <v>139</v>
      </c>
      <c r="B16" s="21" t="s">
        <v>59</v>
      </c>
      <c r="C16" s="22">
        <v>2024</v>
      </c>
      <c r="D16" s="22">
        <v>2025</v>
      </c>
      <c r="E16" s="23"/>
      <c r="F16" s="32" t="s">
        <v>60</v>
      </c>
      <c r="G16" s="25"/>
      <c r="H16" s="26"/>
      <c r="I16" s="22" t="s">
        <v>63</v>
      </c>
      <c r="J16" s="28"/>
      <c r="K16" s="56" t="s">
        <v>61</v>
      </c>
      <c r="L16" s="22" t="s">
        <v>62</v>
      </c>
      <c r="M16" s="22" t="s">
        <v>116</v>
      </c>
      <c r="N16" s="51" t="s">
        <v>128</v>
      </c>
      <c r="O16" s="31"/>
      <c r="P16" s="22">
        <v>1</v>
      </c>
      <c r="Q16" s="32" t="s">
        <v>66</v>
      </c>
      <c r="R16" s="22">
        <v>36</v>
      </c>
      <c r="S16" s="23" t="s">
        <v>60</v>
      </c>
      <c r="T16" s="47"/>
      <c r="U16" s="33">
        <v>4800000</v>
      </c>
      <c r="V16" s="33">
        <v>1300000</v>
      </c>
      <c r="W16" s="111">
        <v>1300000</v>
      </c>
      <c r="X16" s="113"/>
      <c r="Y16" s="33">
        <f>SUM(T16:X16)</f>
        <v>7400000</v>
      </c>
      <c r="Z16" s="32"/>
      <c r="AA16" s="32"/>
      <c r="AB16" s="23">
        <v>226120</v>
      </c>
      <c r="AC16" s="32" t="s">
        <v>64</v>
      </c>
      <c r="AD16" s="28"/>
      <c r="AE16" s="34"/>
    </row>
    <row r="17" spans="1:31" s="35" customFormat="1" ht="9" customHeight="1" x14ac:dyDescent="0.3">
      <c r="A17" s="21" t="s">
        <v>140</v>
      </c>
      <c r="B17" s="21" t="s">
        <v>59</v>
      </c>
      <c r="C17" s="22">
        <v>2024</v>
      </c>
      <c r="D17" s="22">
        <v>2026</v>
      </c>
      <c r="E17" s="23"/>
      <c r="F17" s="24" t="s">
        <v>60</v>
      </c>
      <c r="G17" s="25"/>
      <c r="H17" s="26"/>
      <c r="I17" s="27" t="s">
        <v>60</v>
      </c>
      <c r="J17" s="28"/>
      <c r="K17" s="29" t="s">
        <v>61</v>
      </c>
      <c r="L17" s="22" t="s">
        <v>62</v>
      </c>
      <c r="M17" s="22" t="s">
        <v>117</v>
      </c>
      <c r="N17" s="51" t="s">
        <v>118</v>
      </c>
      <c r="O17" s="31"/>
      <c r="P17" s="22">
        <v>1</v>
      </c>
      <c r="Q17" s="32" t="s">
        <v>66</v>
      </c>
      <c r="R17" s="22">
        <v>36</v>
      </c>
      <c r="S17" s="23" t="s">
        <v>63</v>
      </c>
      <c r="T17" s="47"/>
      <c r="U17" s="33"/>
      <c r="V17" s="52">
        <v>1307791</v>
      </c>
      <c r="W17" s="111">
        <v>2550873</v>
      </c>
      <c r="X17" s="113"/>
      <c r="Y17" s="33">
        <f>SUM(T17:X17)</f>
        <v>3858664</v>
      </c>
      <c r="Z17" s="32"/>
      <c r="AA17" s="32"/>
      <c r="AB17" s="23">
        <v>226120</v>
      </c>
      <c r="AC17" s="32" t="s">
        <v>64</v>
      </c>
      <c r="AD17" s="28"/>
      <c r="AE17" s="34"/>
    </row>
    <row r="18" spans="1:31" s="35" customFormat="1" ht="11.5" customHeight="1" x14ac:dyDescent="0.3">
      <c r="A18" s="21" t="s">
        <v>141</v>
      </c>
      <c r="B18" s="21" t="s">
        <v>59</v>
      </c>
      <c r="C18" s="22">
        <v>2023</v>
      </c>
      <c r="D18" s="22">
        <v>2025</v>
      </c>
      <c r="E18" s="23"/>
      <c r="F18" s="24" t="s">
        <v>60</v>
      </c>
      <c r="G18" s="25"/>
      <c r="H18" s="26"/>
      <c r="I18" s="27" t="s">
        <v>60</v>
      </c>
      <c r="J18" s="28"/>
      <c r="K18" s="29" t="s">
        <v>61</v>
      </c>
      <c r="L18" s="22" t="s">
        <v>62</v>
      </c>
      <c r="M18" s="22" t="s">
        <v>114</v>
      </c>
      <c r="N18" s="30" t="s">
        <v>123</v>
      </c>
      <c r="O18" s="31"/>
      <c r="P18" s="22">
        <v>1</v>
      </c>
      <c r="Q18" s="32" t="s">
        <v>66</v>
      </c>
      <c r="R18" s="22">
        <v>36</v>
      </c>
      <c r="S18" s="23" t="s">
        <v>60</v>
      </c>
      <c r="T18" s="47"/>
      <c r="U18" s="33">
        <v>840000</v>
      </c>
      <c r="V18" s="33">
        <v>840000</v>
      </c>
      <c r="W18" s="111">
        <f>+V18+V18-U18</f>
        <v>840000</v>
      </c>
      <c r="X18" s="112"/>
      <c r="Y18" s="33">
        <f t="shared" si="0"/>
        <v>2520000</v>
      </c>
      <c r="Z18" s="32"/>
      <c r="AA18" s="32"/>
      <c r="AB18" s="23">
        <v>226120</v>
      </c>
      <c r="AC18" s="32" t="s">
        <v>64</v>
      </c>
      <c r="AD18" s="28"/>
      <c r="AE18" s="34"/>
    </row>
    <row r="19" spans="1:31" x14ac:dyDescent="0.3">
      <c r="A19" s="5"/>
      <c r="B19" s="1"/>
      <c r="C19" s="2"/>
      <c r="D19" s="2"/>
      <c r="E19" s="5"/>
      <c r="F19" s="3"/>
      <c r="G19" s="8"/>
      <c r="H19" s="9"/>
      <c r="I19" s="2"/>
      <c r="J19" s="10"/>
      <c r="K19" s="11"/>
      <c r="L19" s="2"/>
      <c r="M19" s="2"/>
      <c r="N19" s="15"/>
      <c r="O19" s="12"/>
      <c r="P19" s="2"/>
      <c r="Q19" s="32"/>
      <c r="R19" s="2"/>
      <c r="S19" s="5"/>
      <c r="T19" s="17">
        <f>SUM(T7:T18)</f>
        <v>0</v>
      </c>
      <c r="U19" s="33">
        <f>SUM(U7:U18)</f>
        <v>7788655.3955198415</v>
      </c>
      <c r="V19" s="33">
        <f>SUM(V7:V18)</f>
        <v>7321434.0635476187</v>
      </c>
      <c r="W19" s="114">
        <f>SUM(W8:X18)</f>
        <v>10889503.7300754</v>
      </c>
      <c r="X19" s="115"/>
      <c r="Y19" s="18">
        <f>SUM(Y8:Y18)</f>
        <v>25999593.18914286</v>
      </c>
      <c r="Z19" s="3"/>
      <c r="AA19" s="3"/>
      <c r="AB19" s="5"/>
      <c r="AC19" s="3"/>
      <c r="AD19" s="10"/>
      <c r="AE19" s="14"/>
    </row>
    <row r="20" spans="1:31" ht="13.5" customHeight="1" x14ac:dyDescent="0.3">
      <c r="A20" s="107"/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8"/>
      <c r="T20" s="6" t="s">
        <v>36</v>
      </c>
      <c r="U20" s="6" t="s">
        <v>36</v>
      </c>
      <c r="V20" s="6" t="s">
        <v>36</v>
      </c>
      <c r="W20" s="109" t="s">
        <v>36</v>
      </c>
      <c r="X20" s="110"/>
      <c r="Y20" s="6" t="s">
        <v>36</v>
      </c>
      <c r="Z20" s="7" t="s">
        <v>36</v>
      </c>
      <c r="AA20" s="107"/>
      <c r="AB20" s="107"/>
      <c r="AC20" s="107"/>
      <c r="AD20" s="107"/>
    </row>
    <row r="21" spans="1:31" ht="190.5" customHeight="1" x14ac:dyDescent="0.3">
      <c r="A21" s="61" t="s">
        <v>37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59" t="s">
        <v>38</v>
      </c>
      <c r="Y21" s="59"/>
      <c r="Z21" s="59"/>
      <c r="AA21" s="59"/>
      <c r="AB21" s="59"/>
      <c r="AC21" s="59"/>
      <c r="AD21" s="59"/>
      <c r="AE21" s="59"/>
    </row>
    <row r="22" spans="1:31" ht="6.75" customHeight="1" x14ac:dyDescent="0.3">
      <c r="A22" s="100" t="s">
        <v>39</v>
      </c>
      <c r="B22" s="100"/>
      <c r="C22" s="100"/>
      <c r="D22" s="100"/>
      <c r="E22" s="100"/>
    </row>
    <row r="23" spans="1:31" ht="6.75" customHeight="1" x14ac:dyDescent="0.3">
      <c r="A23" s="100" t="s">
        <v>40</v>
      </c>
      <c r="B23" s="100"/>
      <c r="C23" s="100"/>
      <c r="D23" s="100"/>
      <c r="E23" s="100"/>
    </row>
    <row r="24" spans="1:31" ht="17.25" customHeight="1" x14ac:dyDescent="0.3">
      <c r="A24" s="83" t="s">
        <v>41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5"/>
      <c r="V24" s="19"/>
    </row>
    <row r="25" spans="1:31" ht="6.75" customHeight="1" x14ac:dyDescent="0.3">
      <c r="A25" s="86" t="s">
        <v>42</v>
      </c>
      <c r="B25" s="87"/>
      <c r="C25" s="87"/>
      <c r="D25" s="87"/>
      <c r="E25" s="88"/>
      <c r="F25" s="78" t="s">
        <v>43</v>
      </c>
      <c r="G25" s="79"/>
      <c r="H25" s="89"/>
      <c r="I25" s="90"/>
      <c r="J25" s="90"/>
      <c r="K25" s="90"/>
      <c r="L25" s="90"/>
      <c r="M25" s="90"/>
      <c r="N25" s="91"/>
    </row>
    <row r="26" spans="1:31" ht="5.25" customHeight="1" x14ac:dyDescent="0.3">
      <c r="A26" s="92"/>
      <c r="B26" s="93"/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4"/>
    </row>
    <row r="27" spans="1:31" ht="6.75" customHeight="1" x14ac:dyDescent="0.3">
      <c r="A27" s="81" t="s">
        <v>44</v>
      </c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82"/>
    </row>
    <row r="28" spans="1:31" ht="6.75" customHeight="1" x14ac:dyDescent="0.3">
      <c r="A28" s="86" t="s">
        <v>45</v>
      </c>
      <c r="B28" s="87"/>
      <c r="C28" s="87"/>
      <c r="D28" s="87"/>
      <c r="E28" s="88"/>
      <c r="F28" s="96" t="s">
        <v>46</v>
      </c>
      <c r="G28" s="97"/>
      <c r="H28" s="75" t="s">
        <v>47</v>
      </c>
      <c r="I28" s="76"/>
      <c r="J28" s="77"/>
      <c r="K28" s="98" t="s">
        <v>48</v>
      </c>
      <c r="L28" s="99"/>
      <c r="M28" s="96" t="s">
        <v>49</v>
      </c>
      <c r="N28" s="97"/>
    </row>
    <row r="29" spans="1:31" ht="6.75" customHeight="1" x14ac:dyDescent="0.3">
      <c r="A29" s="78" t="s">
        <v>50</v>
      </c>
      <c r="B29" s="80"/>
      <c r="C29" s="80"/>
      <c r="D29" s="80"/>
      <c r="E29" s="79"/>
      <c r="F29" s="78" t="s">
        <v>24</v>
      </c>
      <c r="G29" s="79"/>
      <c r="H29" s="78" t="s">
        <v>24</v>
      </c>
      <c r="I29" s="80"/>
      <c r="J29" s="79"/>
      <c r="K29" s="81" t="s">
        <v>51</v>
      </c>
      <c r="L29" s="82"/>
      <c r="M29" s="78" t="s">
        <v>24</v>
      </c>
      <c r="N29" s="79"/>
    </row>
    <row r="30" spans="1:31" ht="6.75" customHeight="1" x14ac:dyDescent="0.3">
      <c r="A30" s="78" t="s">
        <v>52</v>
      </c>
      <c r="B30" s="80"/>
      <c r="C30" s="80"/>
      <c r="D30" s="80"/>
      <c r="E30" s="79"/>
      <c r="F30" s="78" t="s">
        <v>24</v>
      </c>
      <c r="G30" s="79"/>
      <c r="H30" s="78" t="s">
        <v>24</v>
      </c>
      <c r="I30" s="80"/>
      <c r="J30" s="79"/>
      <c r="K30" s="81" t="s">
        <v>51</v>
      </c>
      <c r="L30" s="82"/>
      <c r="M30" s="78" t="s">
        <v>24</v>
      </c>
      <c r="N30" s="79"/>
    </row>
    <row r="31" spans="1:31" ht="6.75" customHeight="1" x14ac:dyDescent="0.3">
      <c r="A31" s="78" t="s">
        <v>53</v>
      </c>
      <c r="B31" s="80"/>
      <c r="C31" s="80"/>
      <c r="D31" s="80"/>
      <c r="E31" s="79"/>
      <c r="F31" s="78" t="s">
        <v>24</v>
      </c>
      <c r="G31" s="79"/>
      <c r="H31" s="78" t="s">
        <v>24</v>
      </c>
      <c r="I31" s="80"/>
      <c r="J31" s="79"/>
      <c r="K31" s="81" t="s">
        <v>51</v>
      </c>
      <c r="L31" s="82"/>
      <c r="M31" s="78" t="s">
        <v>24</v>
      </c>
      <c r="N31" s="79"/>
    </row>
    <row r="32" spans="1:31" ht="13.5" customHeight="1" x14ac:dyDescent="0.3">
      <c r="A32" s="75" t="s">
        <v>54</v>
      </c>
      <c r="B32" s="76"/>
      <c r="C32" s="76"/>
      <c r="D32" s="76"/>
      <c r="E32" s="77"/>
      <c r="F32" s="78" t="s">
        <v>24</v>
      </c>
      <c r="G32" s="79"/>
      <c r="H32" s="78" t="s">
        <v>24</v>
      </c>
      <c r="I32" s="80"/>
      <c r="J32" s="79"/>
      <c r="K32" s="81" t="s">
        <v>51</v>
      </c>
      <c r="L32" s="82"/>
      <c r="M32" s="78" t="s">
        <v>24</v>
      </c>
      <c r="N32" s="79"/>
    </row>
    <row r="33" spans="1:14" ht="6.75" customHeight="1" x14ac:dyDescent="0.3">
      <c r="A33" s="78" t="s">
        <v>55</v>
      </c>
      <c r="B33" s="80"/>
      <c r="C33" s="80"/>
      <c r="D33" s="80"/>
      <c r="E33" s="79"/>
      <c r="F33" s="78" t="s">
        <v>24</v>
      </c>
      <c r="G33" s="79"/>
      <c r="H33" s="78" t="s">
        <v>24</v>
      </c>
      <c r="I33" s="80"/>
      <c r="J33" s="79"/>
      <c r="K33" s="81" t="s">
        <v>51</v>
      </c>
      <c r="L33" s="82"/>
      <c r="M33" s="78" t="s">
        <v>24</v>
      </c>
      <c r="N33" s="79"/>
    </row>
    <row r="34" spans="1:14" ht="6.75" customHeight="1" x14ac:dyDescent="0.3">
      <c r="A34" s="78" t="s">
        <v>56</v>
      </c>
      <c r="B34" s="80"/>
      <c r="C34" s="80"/>
      <c r="D34" s="80"/>
      <c r="E34" s="79"/>
      <c r="F34" s="78" t="s">
        <v>24</v>
      </c>
      <c r="G34" s="79"/>
      <c r="H34" s="78" t="s">
        <v>24</v>
      </c>
      <c r="I34" s="80"/>
      <c r="J34" s="79"/>
      <c r="K34" s="81" t="s">
        <v>51</v>
      </c>
      <c r="L34" s="82"/>
      <c r="M34" s="78" t="s">
        <v>24</v>
      </c>
      <c r="N34" s="79"/>
    </row>
  </sheetData>
  <mergeCells count="95">
    <mergeCell ref="A1:AE1"/>
    <mergeCell ref="A2:AE2"/>
    <mergeCell ref="A3:A5"/>
    <mergeCell ref="B3:B5"/>
    <mergeCell ref="C3:C5"/>
    <mergeCell ref="D3:D5"/>
    <mergeCell ref="E3:E5"/>
    <mergeCell ref="F3:F5"/>
    <mergeCell ref="G3:H5"/>
    <mergeCell ref="I3:I5"/>
    <mergeCell ref="J3:K5"/>
    <mergeCell ref="L3:L5"/>
    <mergeCell ref="AD3:AD5"/>
    <mergeCell ref="T4:T5"/>
    <mergeCell ref="Y4:Y5"/>
    <mergeCell ref="Z4:AA4"/>
    <mergeCell ref="AA20:AD20"/>
    <mergeCell ref="A21:W21"/>
    <mergeCell ref="X21:AE21"/>
    <mergeCell ref="M3:M5"/>
    <mergeCell ref="N3:O5"/>
    <mergeCell ref="U4:U5"/>
    <mergeCell ref="V4:V5"/>
    <mergeCell ref="W4:X5"/>
    <mergeCell ref="P3:P5"/>
    <mergeCell ref="Q3:Q5"/>
    <mergeCell ref="AB4:AB5"/>
    <mergeCell ref="AC4:AC5"/>
    <mergeCell ref="R3:R5"/>
    <mergeCell ref="S3:S5"/>
    <mergeCell ref="T3:AA3"/>
    <mergeCell ref="AB3:AC3"/>
    <mergeCell ref="AE3:AE5"/>
    <mergeCell ref="W17:X17"/>
    <mergeCell ref="W11:X11"/>
    <mergeCell ref="W12:X12"/>
    <mergeCell ref="W15:X15"/>
    <mergeCell ref="W10:X10"/>
    <mergeCell ref="A23:E23"/>
    <mergeCell ref="G6:H6"/>
    <mergeCell ref="J6:K6"/>
    <mergeCell ref="N6:O6"/>
    <mergeCell ref="W6:X6"/>
    <mergeCell ref="A20:S20"/>
    <mergeCell ref="W20:X20"/>
    <mergeCell ref="W18:X18"/>
    <mergeCell ref="W9:X9"/>
    <mergeCell ref="W16:X16"/>
    <mergeCell ref="W13:X13"/>
    <mergeCell ref="W14:X14"/>
    <mergeCell ref="W19:X19"/>
    <mergeCell ref="W8:X8"/>
    <mergeCell ref="W7:X7"/>
    <mergeCell ref="A22:E22"/>
    <mergeCell ref="A27:N27"/>
    <mergeCell ref="A28:E28"/>
    <mergeCell ref="F28:G28"/>
    <mergeCell ref="H28:J28"/>
    <mergeCell ref="K28:L28"/>
    <mergeCell ref="M28:N28"/>
    <mergeCell ref="A24:N24"/>
    <mergeCell ref="A25:E25"/>
    <mergeCell ref="F25:G25"/>
    <mergeCell ref="H25:N25"/>
    <mergeCell ref="A26:N26"/>
    <mergeCell ref="A30:E30"/>
    <mergeCell ref="F30:G30"/>
    <mergeCell ref="H30:J30"/>
    <mergeCell ref="K30:L30"/>
    <mergeCell ref="M30:N30"/>
    <mergeCell ref="A29:E29"/>
    <mergeCell ref="F29:G29"/>
    <mergeCell ref="H29:J29"/>
    <mergeCell ref="K29:L29"/>
    <mergeCell ref="M29:N29"/>
    <mergeCell ref="A34:E34"/>
    <mergeCell ref="F34:G34"/>
    <mergeCell ref="H34:J34"/>
    <mergeCell ref="K34:L34"/>
    <mergeCell ref="M34:N34"/>
    <mergeCell ref="A33:E33"/>
    <mergeCell ref="F33:G33"/>
    <mergeCell ref="H33:J33"/>
    <mergeCell ref="K33:L33"/>
    <mergeCell ref="M33:N33"/>
    <mergeCell ref="A31:E31"/>
    <mergeCell ref="F31:G31"/>
    <mergeCell ref="H31:J31"/>
    <mergeCell ref="K31:L31"/>
    <mergeCell ref="M31:N31"/>
    <mergeCell ref="A32:E32"/>
    <mergeCell ref="F32:G32"/>
    <mergeCell ref="H32:J32"/>
    <mergeCell ref="K32:L32"/>
    <mergeCell ref="M32:N32"/>
  </mergeCells>
  <pageMargins left="0.7" right="0.7" top="0.75" bottom="0.75" header="0.3" footer="0.3"/>
  <pageSetup paperSize="8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D675-01E3-4903-9BB0-FDFA3AFA96C3}">
  <sheetPr>
    <pageSetUpPr fitToPage="1"/>
  </sheetPr>
  <dimension ref="A1:G11"/>
  <sheetViews>
    <sheetView tabSelected="1" zoomScaleNormal="100" workbookViewId="0">
      <selection activeCell="B25" sqref="B25"/>
    </sheetView>
  </sheetViews>
  <sheetFormatPr defaultRowHeight="13" x14ac:dyDescent="0.3"/>
  <cols>
    <col min="1" max="1" width="37" customWidth="1"/>
    <col min="2" max="2" width="25.69921875" customWidth="1"/>
    <col min="3" max="3" width="52.19921875" customWidth="1"/>
    <col min="4" max="4" width="25.69921875" customWidth="1"/>
    <col min="5" max="5" width="23.69921875" customWidth="1"/>
    <col min="6" max="6" width="94.296875" customWidth="1"/>
    <col min="7" max="7" width="5.19921875" customWidth="1"/>
  </cols>
  <sheetData>
    <row r="1" spans="1:7" ht="42" customHeight="1" x14ac:dyDescent="0.3">
      <c r="A1" s="59" t="s">
        <v>88</v>
      </c>
      <c r="B1" s="59"/>
      <c r="C1" s="59"/>
      <c r="D1" s="59"/>
      <c r="E1" s="59"/>
      <c r="F1" s="59"/>
      <c r="G1" s="59"/>
    </row>
    <row r="2" spans="1:7" ht="25" x14ac:dyDescent="0.3">
      <c r="A2" s="42" t="s">
        <v>89</v>
      </c>
      <c r="B2" s="43" t="s">
        <v>90</v>
      </c>
      <c r="C2" s="38" t="s">
        <v>91</v>
      </c>
      <c r="D2" s="38" t="s">
        <v>92</v>
      </c>
      <c r="E2" s="43" t="s">
        <v>93</v>
      </c>
      <c r="F2" s="42" t="s">
        <v>94</v>
      </c>
    </row>
    <row r="3" spans="1:7" ht="25" x14ac:dyDescent="0.3">
      <c r="A3" s="44" t="s">
        <v>95</v>
      </c>
      <c r="B3" s="38" t="s">
        <v>96</v>
      </c>
      <c r="C3" s="38" t="s">
        <v>96</v>
      </c>
      <c r="D3" s="38" t="s">
        <v>96</v>
      </c>
      <c r="E3" s="45" t="s">
        <v>97</v>
      </c>
      <c r="F3" s="45" t="s">
        <v>98</v>
      </c>
    </row>
    <row r="4" spans="1:7" ht="40.5" customHeight="1" x14ac:dyDescent="0.3">
      <c r="A4" s="59" t="s">
        <v>86</v>
      </c>
      <c r="B4" s="59"/>
      <c r="C4" s="59"/>
      <c r="D4" s="59"/>
      <c r="E4" s="59"/>
      <c r="F4" s="59"/>
      <c r="G4" s="59"/>
    </row>
    <row r="5" spans="1:7" x14ac:dyDescent="0.3">
      <c r="A5" s="60" t="s">
        <v>99</v>
      </c>
      <c r="B5" s="60"/>
      <c r="C5" s="60"/>
      <c r="D5" s="60"/>
      <c r="E5" s="60"/>
      <c r="F5" s="60"/>
      <c r="G5" s="60"/>
    </row>
    <row r="6" spans="1:7" x14ac:dyDescent="0.3">
      <c r="A6" s="58" t="s">
        <v>142</v>
      </c>
      <c r="C6" t="s">
        <v>58</v>
      </c>
      <c r="D6" s="50">
        <v>146520.00000000003</v>
      </c>
      <c r="E6">
        <v>1</v>
      </c>
      <c r="F6" t="s">
        <v>115</v>
      </c>
    </row>
    <row r="7" spans="1:7" x14ac:dyDescent="0.3">
      <c r="A7" s="57" t="s">
        <v>143</v>
      </c>
      <c r="C7" t="s">
        <v>102</v>
      </c>
      <c r="D7" s="50">
        <v>3245374.226620744</v>
      </c>
      <c r="E7">
        <v>1</v>
      </c>
      <c r="F7" t="s">
        <v>125</v>
      </c>
    </row>
    <row r="8" spans="1:7" x14ac:dyDescent="0.3">
      <c r="A8" s="57" t="s">
        <v>144</v>
      </c>
      <c r="C8" t="s">
        <v>103</v>
      </c>
      <c r="D8" s="50">
        <v>3732655.5972221186</v>
      </c>
      <c r="E8">
        <v>1</v>
      </c>
      <c r="F8" t="s">
        <v>125</v>
      </c>
    </row>
    <row r="9" spans="1:7" x14ac:dyDescent="0.3">
      <c r="A9" s="57" t="s">
        <v>145</v>
      </c>
      <c r="C9" t="s">
        <v>104</v>
      </c>
      <c r="D9" s="50">
        <v>483359.69615713833</v>
      </c>
      <c r="E9">
        <v>1</v>
      </c>
      <c r="F9" t="s">
        <v>125</v>
      </c>
    </row>
    <row r="10" spans="1:7" x14ac:dyDescent="0.3">
      <c r="A10" s="57" t="s">
        <v>146</v>
      </c>
      <c r="C10" t="s">
        <v>112</v>
      </c>
      <c r="D10" s="50">
        <v>1942971.3913333334</v>
      </c>
      <c r="E10">
        <v>1</v>
      </c>
      <c r="F10" t="s">
        <v>125</v>
      </c>
    </row>
    <row r="11" spans="1:7" x14ac:dyDescent="0.3">
      <c r="A11" s="57" t="s">
        <v>147</v>
      </c>
      <c r="C11" t="s">
        <v>113</v>
      </c>
      <c r="D11" s="50">
        <v>552008.52</v>
      </c>
      <c r="E11">
        <v>1</v>
      </c>
      <c r="F11" t="s">
        <v>125</v>
      </c>
    </row>
  </sheetData>
  <mergeCells count="3">
    <mergeCell ref="A1:G1"/>
    <mergeCell ref="A4:G4"/>
    <mergeCell ref="A5:G5"/>
  </mergeCells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scheda G</vt:lpstr>
      <vt:lpstr>scheda H</vt:lpstr>
      <vt:lpstr>scheda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Istituto Poligrafico e Zecca dello Stato</dc:creator>
  <cp:lastModifiedBy>Varricchio, Valentina</cp:lastModifiedBy>
  <cp:lastPrinted>2024-10-01T15:51:39Z</cp:lastPrinted>
  <dcterms:created xsi:type="dcterms:W3CDTF">2023-08-22T08:52:11Z</dcterms:created>
  <dcterms:modified xsi:type="dcterms:W3CDTF">2026-04-30T08:57:08Z</dcterms:modified>
</cp:coreProperties>
</file>